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0" yWindow="0" windowWidth="15360" windowHeight="7410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'IV-V'!$A$1:$R$45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0" l="1"/>
  <c r="G11" i="10"/>
  <c r="G10" i="10"/>
  <c r="G9" i="10"/>
  <c r="G7" i="10"/>
  <c r="I6" i="10"/>
  <c r="K6" i="10"/>
  <c r="M6" i="10"/>
  <c r="H6" i="10"/>
  <c r="F6" i="10"/>
  <c r="F11" i="10"/>
  <c r="F10" i="10"/>
  <c r="F9" i="10"/>
  <c r="F8" i="10"/>
  <c r="F7" i="10"/>
  <c r="L6" i="10"/>
  <c r="J6" i="10"/>
  <c r="E36" i="10"/>
  <c r="D36" i="10"/>
  <c r="F31" i="10"/>
  <c r="H31" i="10"/>
  <c r="J31" i="10"/>
  <c r="L31" i="10"/>
  <c r="N31" i="10"/>
  <c r="P31" i="10"/>
  <c r="D31" i="10"/>
  <c r="C23" i="10"/>
  <c r="D15" i="4"/>
  <c r="D14" i="4"/>
  <c r="D11" i="4"/>
  <c r="D10" i="4"/>
  <c r="D9" i="4"/>
  <c r="D8" i="4"/>
  <c r="D7" i="4"/>
  <c r="C15" i="4"/>
  <c r="C14" i="4"/>
  <c r="C11" i="4"/>
  <c r="C10" i="4"/>
  <c r="C9" i="4"/>
  <c r="C8" i="4"/>
  <c r="C7" i="4"/>
  <c r="F7" i="4"/>
  <c r="E7" i="4"/>
  <c r="N7" i="4"/>
  <c r="M7" i="4"/>
  <c r="L7" i="4"/>
  <c r="K7" i="4"/>
  <c r="J7" i="4"/>
  <c r="I7" i="4"/>
  <c r="H7" i="4"/>
  <c r="G7" i="4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E13" i="11"/>
  <c r="D13" i="11"/>
  <c r="C13" i="11"/>
  <c r="F40" i="8"/>
  <c r="G40" i="8"/>
  <c r="F41" i="8"/>
  <c r="G41" i="8"/>
  <c r="F42" i="8"/>
  <c r="G42" i="8"/>
  <c r="F43" i="8"/>
  <c r="G43" i="8"/>
  <c r="F44" i="8"/>
  <c r="G44" i="8"/>
  <c r="F45" i="8"/>
  <c r="G45" i="8"/>
  <c r="F46" i="8"/>
  <c r="G46" i="8"/>
  <c r="F47" i="8"/>
  <c r="G47" i="8"/>
  <c r="F48" i="8"/>
  <c r="G48" i="8"/>
  <c r="F49" i="8"/>
  <c r="G49" i="8"/>
  <c r="F22" i="8"/>
  <c r="F23" i="8"/>
  <c r="F24" i="8"/>
  <c r="F25" i="8"/>
  <c r="F26" i="8"/>
  <c r="F27" i="8"/>
  <c r="F28" i="8"/>
  <c r="F29" i="8"/>
  <c r="F30" i="8"/>
  <c r="F31" i="8"/>
  <c r="F12" i="8"/>
  <c r="G12" i="8"/>
  <c r="F13" i="8"/>
  <c r="G13" i="8"/>
  <c r="F14" i="8"/>
  <c r="G14" i="8"/>
  <c r="F15" i="8"/>
  <c r="G15" i="8"/>
  <c r="F16" i="8"/>
  <c r="G16" i="8"/>
  <c r="F17" i="8"/>
  <c r="G17" i="8"/>
  <c r="F11" i="8"/>
  <c r="G11" i="8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G29" i="3"/>
  <c r="H29" i="3"/>
  <c r="I29" i="3"/>
  <c r="J29" i="3"/>
  <c r="K29" i="3"/>
  <c r="L29" i="3"/>
  <c r="M29" i="3"/>
  <c r="N29" i="3"/>
  <c r="O29" i="3"/>
  <c r="P29" i="3"/>
  <c r="Q29" i="3"/>
  <c r="R29" i="3"/>
  <c r="F29" i="3"/>
  <c r="E29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8" i="3"/>
  <c r="F7" i="3"/>
  <c r="E10" i="3"/>
  <c r="E11" i="3"/>
  <c r="E12" i="3"/>
  <c r="E13" i="3"/>
  <c r="E14" i="3"/>
  <c r="E15" i="3"/>
  <c r="E16" i="3"/>
  <c r="E17" i="3"/>
  <c r="E18" i="3"/>
  <c r="E19" i="3"/>
  <c r="E20" i="3"/>
  <c r="E21" i="3"/>
  <c r="E9" i="3"/>
  <c r="E8" i="3"/>
  <c r="E7" i="3"/>
  <c r="F13" i="9"/>
  <c r="G13" i="9"/>
  <c r="H13" i="9"/>
  <c r="I13" i="9"/>
  <c r="J13" i="9"/>
  <c r="E13" i="9"/>
  <c r="D13" i="9"/>
  <c r="C13" i="9"/>
  <c r="F4" i="9"/>
  <c r="G4" i="9"/>
  <c r="H4" i="9"/>
  <c r="I4" i="9"/>
  <c r="J4" i="9"/>
  <c r="E4" i="9"/>
  <c r="D4" i="9"/>
  <c r="C4" i="9"/>
  <c r="F52" i="8"/>
  <c r="G52" i="8"/>
  <c r="F53" i="8"/>
  <c r="G53" i="8"/>
  <c r="F54" i="8"/>
  <c r="G54" i="8"/>
  <c r="F55" i="8"/>
  <c r="G55" i="8"/>
  <c r="F39" i="8"/>
  <c r="G39" i="8"/>
  <c r="F59" i="8"/>
  <c r="G59" i="8"/>
  <c r="F60" i="8"/>
  <c r="G60" i="8"/>
  <c r="F61" i="8"/>
  <c r="G61" i="8"/>
  <c r="G58" i="8"/>
  <c r="F58" i="8"/>
  <c r="F66" i="8"/>
  <c r="G66" i="8"/>
  <c r="F67" i="8"/>
  <c r="G67" i="8"/>
  <c r="F68" i="8"/>
  <c r="G68" i="8"/>
  <c r="F69" i="8"/>
  <c r="G69" i="8"/>
  <c r="F70" i="8"/>
  <c r="G70" i="8"/>
  <c r="F71" i="8"/>
  <c r="G71" i="8"/>
  <c r="F72" i="8"/>
  <c r="G72" i="8"/>
  <c r="F73" i="8"/>
  <c r="G73" i="8"/>
  <c r="F74" i="8"/>
  <c r="G74" i="8"/>
  <c r="F75" i="8"/>
  <c r="G75" i="8"/>
  <c r="F76" i="8"/>
  <c r="G76" i="8"/>
  <c r="G65" i="8"/>
  <c r="F65" i="8"/>
  <c r="G64" i="8"/>
  <c r="F64" i="8"/>
  <c r="G63" i="8"/>
  <c r="F63" i="8"/>
  <c r="F81" i="8"/>
  <c r="G81" i="8"/>
  <c r="F82" i="8"/>
  <c r="G82" i="8"/>
  <c r="F83" i="8"/>
  <c r="G83" i="8"/>
  <c r="F84" i="8"/>
  <c r="G84" i="8"/>
  <c r="F85" i="8"/>
  <c r="G85" i="8"/>
  <c r="F86" i="8"/>
  <c r="G86" i="8"/>
  <c r="F87" i="8"/>
  <c r="G87" i="8"/>
  <c r="F88" i="8"/>
  <c r="G88" i="8"/>
  <c r="F89" i="8"/>
  <c r="G89" i="8"/>
  <c r="F90" i="8"/>
  <c r="G90" i="8"/>
  <c r="F91" i="8"/>
  <c r="G91" i="8"/>
  <c r="F92" i="8"/>
  <c r="G92" i="8"/>
  <c r="F93" i="8"/>
  <c r="G93" i="8"/>
  <c r="F94" i="8"/>
  <c r="G94" i="8"/>
  <c r="F95" i="8"/>
  <c r="G95" i="8"/>
  <c r="F96" i="8"/>
  <c r="G96" i="8"/>
  <c r="F97" i="8"/>
  <c r="G97" i="8"/>
  <c r="F98" i="8"/>
  <c r="G98" i="8"/>
  <c r="F99" i="8"/>
  <c r="G99" i="8"/>
  <c r="F100" i="8"/>
  <c r="G100" i="8"/>
  <c r="F101" i="8"/>
  <c r="G101" i="8"/>
  <c r="F102" i="8"/>
  <c r="G102" i="8"/>
  <c r="F103" i="8"/>
  <c r="G103" i="8"/>
  <c r="F104" i="8"/>
  <c r="G104" i="8"/>
  <c r="F105" i="8"/>
  <c r="G105" i="8"/>
  <c r="F106" i="8"/>
  <c r="G106" i="8"/>
  <c r="F107" i="8"/>
  <c r="G107" i="8"/>
  <c r="F108" i="8"/>
  <c r="G108" i="8"/>
  <c r="F109" i="8"/>
  <c r="G109" i="8"/>
  <c r="F110" i="8"/>
  <c r="G110" i="8"/>
  <c r="F111" i="8"/>
  <c r="G111" i="8"/>
  <c r="F112" i="8"/>
  <c r="G112" i="8"/>
  <c r="F113" i="8"/>
  <c r="G113" i="8"/>
  <c r="F114" i="8"/>
  <c r="G114" i="8"/>
  <c r="F115" i="8"/>
  <c r="G115" i="8"/>
  <c r="F116" i="8"/>
  <c r="G116" i="8"/>
  <c r="F117" i="8"/>
  <c r="G117" i="8"/>
  <c r="F118" i="8"/>
  <c r="G118" i="8"/>
  <c r="F119" i="8"/>
  <c r="G119" i="8"/>
  <c r="G80" i="8"/>
  <c r="F80" i="8"/>
  <c r="F79" i="8"/>
  <c r="G78" i="8"/>
  <c r="F78" i="8"/>
  <c r="G79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F32" i="8"/>
  <c r="F33" i="8"/>
  <c r="F34" i="8"/>
  <c r="F35" i="8"/>
  <c r="F77" i="8"/>
  <c r="F8" i="8"/>
  <c r="K6" i="8"/>
  <c r="F9" i="8"/>
  <c r="F7" i="8"/>
  <c r="G20" i="8"/>
  <c r="F20" i="8"/>
  <c r="G22" i="8"/>
  <c r="G21" i="8"/>
  <c r="G10" i="8"/>
  <c r="G9" i="8"/>
  <c r="G37" i="8"/>
  <c r="G19" i="8"/>
  <c r="F19" i="8"/>
  <c r="G8" i="8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C6" i="11"/>
  <c r="G31" i="10"/>
  <c r="C6" i="10"/>
  <c r="K18" i="10"/>
  <c r="I18" i="10"/>
  <c r="F18" i="10"/>
  <c r="E18" i="10"/>
  <c r="D18" i="10"/>
  <c r="C18" i="10"/>
  <c r="F6" i="8"/>
  <c r="F18" i="8"/>
  <c r="F62" i="8"/>
  <c r="F37" i="8"/>
  <c r="F36" i="8"/>
  <c r="F50" i="8"/>
  <c r="AC120" i="8"/>
  <c r="M50" i="8"/>
  <c r="N18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H18" i="8"/>
  <c r="Z36" i="8"/>
  <c r="V36" i="8"/>
  <c r="U36" i="8"/>
  <c r="R36" i="8"/>
  <c r="Q36" i="8"/>
  <c r="P36" i="8"/>
  <c r="O36" i="8"/>
  <c r="M36" i="8"/>
  <c r="N36" i="8"/>
  <c r="L36" i="8"/>
  <c r="K36" i="8"/>
  <c r="J36" i="8"/>
  <c r="I36" i="8"/>
  <c r="G36" i="8"/>
  <c r="H36" i="8"/>
  <c r="AB50" i="8"/>
  <c r="AC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L50" i="8"/>
  <c r="K50" i="8"/>
  <c r="J50" i="8"/>
  <c r="I50" i="8"/>
  <c r="H50" i="8"/>
  <c r="G51" i="8"/>
  <c r="G50" i="8"/>
  <c r="F51" i="8"/>
  <c r="AC36" i="8"/>
  <c r="AB36" i="8"/>
  <c r="AA36" i="8"/>
  <c r="Y36" i="8"/>
  <c r="X36" i="8"/>
  <c r="W36" i="8"/>
  <c r="T36" i="8"/>
  <c r="S36" i="8"/>
  <c r="W18" i="8"/>
  <c r="AC18" i="8"/>
  <c r="AB18" i="8"/>
  <c r="AA18" i="8"/>
  <c r="Z18" i="8"/>
  <c r="Y18" i="8"/>
  <c r="X18" i="8"/>
  <c r="V18" i="8"/>
  <c r="U18" i="8"/>
  <c r="T18" i="8"/>
  <c r="S18" i="8"/>
  <c r="R18" i="8"/>
  <c r="Q18" i="8"/>
  <c r="P18" i="8"/>
  <c r="O18" i="8"/>
  <c r="M18" i="8"/>
  <c r="L18" i="8"/>
  <c r="K18" i="8"/>
  <c r="J18" i="8"/>
  <c r="I18" i="8"/>
  <c r="G18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J6" i="8"/>
  <c r="I6" i="8"/>
  <c r="H6" i="8"/>
  <c r="G6" i="8"/>
  <c r="F57" i="8"/>
  <c r="G57" i="8"/>
  <c r="Q31" i="10"/>
  <c r="O31" i="10"/>
  <c r="M31" i="10"/>
  <c r="K31" i="10"/>
  <c r="I31" i="10"/>
  <c r="E31" i="10"/>
  <c r="C31" i="10"/>
  <c r="F10" i="8"/>
  <c r="F21" i="8"/>
  <c r="F38" i="8"/>
  <c r="G38" i="8"/>
  <c r="N11" i="10"/>
  <c r="N10" i="10"/>
  <c r="N8" i="10"/>
  <c r="N7" i="10"/>
  <c r="N6" i="10"/>
  <c r="E6" i="10"/>
  <c r="D6" i="10"/>
  <c r="H6" i="3"/>
  <c r="J6" i="3"/>
  <c r="L6" i="3"/>
  <c r="G6" i="3"/>
  <c r="I6" i="3"/>
  <c r="K6" i="3"/>
  <c r="F6" i="3"/>
  <c r="E6" i="3"/>
  <c r="G77" i="8"/>
</calcChain>
</file>

<file path=xl/sharedStrings.xml><?xml version="1.0" encoding="utf-8"?>
<sst xmlns="http://schemas.openxmlformats.org/spreadsheetml/2006/main" count="553" uniqueCount="390">
  <si>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</si>
  <si>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</si>
  <si>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</si>
  <si>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</si>
  <si>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</si>
  <si>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</si>
  <si>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</si>
  <si>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</si>
  <si>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</si>
  <si>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</si>
  <si>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</si>
  <si>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</si>
  <si>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</si>
  <si>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</si>
  <si>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</si>
  <si>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</si>
  <si>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</si>
  <si>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</si>
  <si>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</si>
  <si>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</si>
  <si>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</si>
  <si>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</si>
  <si>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</si>
  <si>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</si>
  <si>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</si>
  <si>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</si>
  <si>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</si>
  <si>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</si>
  <si>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</si>
  <si>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</si>
  <si>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</si>
  <si>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</si>
  <si>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</si>
  <si>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</si>
  <si>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</si>
  <si>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</si>
  <si>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</si>
  <si>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</si>
  <si>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</si>
  <si>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</si>
  <si>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</si>
  <si>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</si>
  <si>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</si>
  <si>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</si>
  <si>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</si>
  <si>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</si>
  <si>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</si>
  <si>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</si>
  <si>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</si>
  <si>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</si>
  <si>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</si>
  <si>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</si>
  <si>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</si>
  <si>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</si>
  <si>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</si>
  <si>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</si>
  <si>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</si>
  <si>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</si>
  <si>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</si>
  <si>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</si>
  <si>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</si>
  <si>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</si>
  <si>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</si>
  <si>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</si>
  <si>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</si>
  <si>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</si>
  <si>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</si>
  <si>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</si>
  <si>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</si>
  <si>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</si>
  <si>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</si>
  <si>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</si>
  <si>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</si>
  <si>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</si>
  <si>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</si>
  <si>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</si>
  <si>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</si>
  <si>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</si>
  <si>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</si>
  <si>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</si>
  <si>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</si>
  <si>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</si>
  <si>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</si>
  <si>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</si>
  <si>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</si>
  <si>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</si>
  <si>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</si>
  <si>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</si>
  <si>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</si>
  <si>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</si>
  <si>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</si>
  <si>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</si>
  <si>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</si>
  <si>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</si>
  <si>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</si>
  <si>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</si>
  <si>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</si>
  <si>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</si>
  <si>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</si>
  <si>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</si>
  <si>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</si>
  <si>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</si>
  <si>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</si>
  <si>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</si>
  <si>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</si>
  <si>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</si>
  <si>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</si>
  <si>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</si>
  <si>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</si>
  <si>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</si>
  <si>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</si>
  <si>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</si>
  <si>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</si>
  <si>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</si>
  <si>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</si>
  <si>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</si>
  <si>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</si>
  <si>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</si>
  <si>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</si>
  <si>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</si>
  <si>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</si>
  <si>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</si>
  <si>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</si>
  <si>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</si>
  <si>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</si>
  <si>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</si>
  <si>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</si>
  <si>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</si>
  <si>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</si>
  <si>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</si>
  <si>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</si>
  <si>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</si>
  <si>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</si>
  <si>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</si>
  <si>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</si>
  <si>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</si>
  <si>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</si>
  <si>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</si>
  <si>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</si>
  <si>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</si>
  <si>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</si>
  <si>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</si>
  <si>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</si>
  <si>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</si>
  <si>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</si>
  <si>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</si>
  <si>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</si>
  <si>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</si>
  <si>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</si>
  <si>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</si>
  <si>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</si>
  <si>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</si>
  <si>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</si>
  <si>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</si>
  <si>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</si>
  <si>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</si>
  <si>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</si>
  <si>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</si>
  <si>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</si>
  <si>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</si>
  <si>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</si>
  <si>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</si>
  <si>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</si>
  <si>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</si>
  <si>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</si>
  <si>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</si>
  <si>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</si>
  <si>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</si>
  <si>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</si>
  <si>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</si>
  <si>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</si>
  <si>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</si>
  <si>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</si>
  <si>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</si>
  <si>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</si>
  <si>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</si>
  <si>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</si>
  <si>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</si>
  <si>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</si>
  <si>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</si>
  <si>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</si>
  <si>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</si>
  <si>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</si>
  <si>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</si>
  <si>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</si>
  <si>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</si>
  <si>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</si>
  <si>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</si>
  <si>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</si>
  <si>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</si>
  <si>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</si>
  <si>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</si>
  <si>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</si>
  <si>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</si>
  <si>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</si>
  <si>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</si>
  <si>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</si>
  <si>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</si>
  <si>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</si>
  <si>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</si>
  <si>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</si>
  <si>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</si>
  <si>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</si>
  <si>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</si>
  <si>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а.</t>
  </si>
  <si>
    <t>б.</t>
  </si>
  <si>
    <t>в.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</si>
  <si>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</si>
  <si>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</si>
  <si>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</si>
  <si>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</si>
  <si>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</si>
  <si>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</si>
  <si>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</si>
  <si>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</si>
  <si>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</si>
  <si>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</si>
  <si>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</si>
  <si>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</si>
  <si>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</si>
  <si>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</si>
  <si>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</si>
  <si>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</si>
  <si>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</si>
  <si>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</si>
  <si>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</si>
  <si>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</si>
  <si>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</si>
  <si>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</si>
  <si>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</si>
  <si>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</si>
  <si>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</si>
  <si>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</si>
  <si>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</si>
  <si>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</si>
  <si>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</si>
  <si>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</si>
  <si>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</si>
  <si>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</si>
  <si>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</si>
  <si>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</si>
  <si>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</si>
  <si>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</si>
  <si>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</si>
  <si>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</si>
  <si>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</si>
  <si>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</si>
  <si>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</si>
  <si>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</si>
  <si>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</si>
  <si>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</si>
  <si>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</si>
  <si>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</si>
  <si>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</si>
  <si>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</si>
  <si>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</si>
  <si>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</si>
  <si>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</si>
  <si>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</si>
  <si>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</si>
  <si>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</si>
  <si>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</si>
  <si>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</si>
  <si>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</si>
  <si>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</si>
  <si>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</si>
  <si>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</si>
  <si>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</si>
  <si>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</si>
  <si>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</si>
  <si>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</si>
  <si>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</si>
  <si>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</si>
  <si>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</si>
  <si>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</si>
  <si>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</si>
  <si>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</si>
  <si>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</si>
  <si>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</si>
  <si>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</si>
  <si>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</si>
  <si>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</si>
  <si>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</si>
  <si>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</si>
  <si>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</si>
  <si>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</si>
  <si>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</si>
  <si>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</si>
  <si>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</si>
  <si>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</si>
  <si>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</si>
  <si>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</si>
  <si>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</si>
  <si>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</si>
  <si>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</si>
  <si>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</si>
  <si>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</si>
  <si>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</si>
  <si>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</si>
  <si>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</si>
  <si>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</si>
  <si>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</si>
  <si>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</si>
  <si>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</si>
  <si>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</si>
  <si>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</si>
  <si>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</si>
  <si>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Буудлага</t>
  </si>
  <si>
    <t>Гимнастик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</si>
  <si>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</si>
  <si>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</si>
  <si>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</si>
  <si>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</si>
  <si>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</si>
  <si>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</si>
  <si>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</si>
  <si>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</si>
  <si>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</si>
  <si>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</si>
  <si>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</si>
  <si>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</si>
  <si>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</si>
  <si>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</si>
  <si>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</si>
  <si>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</si>
  <si>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</si>
  <si>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</si>
  <si>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</si>
  <si>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</si>
  <si>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</si>
  <si>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</si>
  <si>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</si>
  <si>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</si>
  <si>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</si>
  <si>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</si>
  <si>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</si>
  <si>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</si>
  <si>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</si>
  <si>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</si>
  <si>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</si>
  <si>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</si>
  <si>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</si>
  <si>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</si>
  <si>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</si>
  <si>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</si>
  <si>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</si>
  <si>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</si>
  <si>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</si>
  <si>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</si>
  <si>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</si>
  <si>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</si>
  <si>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</si>
  <si>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</si>
  <si>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</si>
  <si>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</si>
  <si>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</si>
  <si>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</si>
  <si>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</si>
  <si>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</si>
  <si>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</si>
  <si>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</si>
  <si>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</si>
  <si>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</si>
  <si>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</si>
  <si>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</si>
  <si>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</si>
  <si>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</si>
  <si>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</si>
  <si>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</si>
  <si>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</si>
  <si>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</si>
  <si>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</si>
  <si>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</si>
  <si>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</si>
  <si>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</si>
  <si>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</si>
  <si>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>Биеийн тамир спотын хороо</t>
  </si>
  <si>
    <t>Улаанбаатар</t>
  </si>
  <si>
    <t>Баянзүрх</t>
  </si>
  <si>
    <t>7-р хороо</t>
  </si>
  <si>
    <t>31-р байрны өргөтгөл</t>
  </si>
  <si>
    <t>bzdsportkhoroo@yahoo.com</t>
  </si>
  <si>
    <t>Дарга</t>
  </si>
  <si>
    <t>С.Эрдэнэбат</t>
  </si>
  <si>
    <t>Ахлах мэргэжилтэн</t>
  </si>
  <si>
    <t>Ю.Батсайхан</t>
  </si>
  <si>
    <t>Сансар хороолол</t>
  </si>
  <si>
    <t>Юнгэрэндорж Батсайхан</t>
  </si>
  <si>
    <t xml:space="preserve"> БИЕИЙН ТАМИР, СПОРТЫН ТӨРИЙН БАЙГУУЛЛАГЫН ҮЙЛ АЖИЛЛАГААНЫ 2019 ОНЫ МЭДЭЭ </t>
  </si>
  <si>
    <t xml:space="preserve">2020 оны 01 сарын  04  өдөр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</si>
</sst>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Arial"/>
    </font>
    <font>
      <b/>
      <sz val="20"/>
      <color rgb="FFFF0000"/>
      <name val="Arial"/>
    </font>
    <font>
      <u/>
      <sz val="11"/>
      <color theme="11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1499984740745262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298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4" xfId="0" applyFont="1" applyFill="1" applyBorder="1"/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11" fillId="0" borderId="2" xfId="0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/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11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0" borderId="0" xfId="0" applyFont="1" applyFill="1"/>
    <xf numFmtId="0" fontId="0" fillId="0" borderId="0" xfId="0" applyNumberFormat="1"/>
    <xf numFmtId="0" fontId="9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2" borderId="13" xfId="0" quotePrefix="1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center" vertical="center"/>
    </xf>
    <xf numFmtId="0" fontId="10" fillId="2" borderId="5" xfId="0" applyFont="1" applyFill="1" applyBorder="1"/>
    <xf numFmtId="0" fontId="9" fillId="2" borderId="2" xfId="0" applyFont="1" applyFill="1" applyBorder="1" applyAlignment="1">
      <alignment horizont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 indent="1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 textRotation="90"/>
    </xf>
    <xf numFmtId="0" fontId="9" fillId="3" borderId="5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49" fontId="18" fillId="0" borderId="2" xfId="1" applyNumberForma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0" fontId="18" fillId="0" borderId="5" xfId="1" applyFill="1" applyBorder="1" applyAlignment="1">
      <alignment horizontal="center" vertical="top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8" fillId="0" borderId="2" xfId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/>
    </xf>
    <xf numFmtId="0" fontId="9" fillId="3" borderId="13" xfId="0" applyFont="1" applyFill="1" applyBorder="1" applyAlignment="1">
      <alignment horizontal="center" vertical="center" textRotation="90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3" borderId="3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189706</xdr:colOff>
      <xdr:row>25</xdr:row>
      <xdr:rowOff>10437</xdr:rowOff>
    </xdr:from>
    <xdr:to>
      <xdr:col>17</xdr:col>
      <xdr:colOff>399256</xdr:colOff>
      <xdr:row>30</xdr:row>
      <xdr:rowOff>115878</xdr:rowOff>
    </xdr:to>
    <xdr:grpSp>
      <xdr:nvGrpSpPr>
        <xdr:cNvPr id="5" name="Group 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285206" y="5087262"/>
          <a:ext cx="4791075" cy="1029366"/>
          <a:chOff x="2131035" y="5893737"/>
          <a:chExt cx="4333875" cy="705897"/>
        </a:xfrm>
      </xdr:grpSpPr>
      <xdr:cxnSp macro="">
        <xdr:nvCxnSpPr>
          <xdr:cNvPr id="6" name="Straight Connector 5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=""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08147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893737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zdsportkhoroo@yahoo.com" TargetMode="External"/><Relationship Id="rId1" Type="http://schemas.openxmlformats.org/officeDocument/2006/relationships/hyperlink" Target="mailto:bzdsportkhoroo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tabSelected="1" view="pageBreakPreview" topLeftCell="A7" zoomScaleSheetLayoutView="100" workbookViewId="0">
      <selection activeCell="K32" sqref="K32:O32"/>
    </sheetView>
  </sheetViews>
  <sheetFormatPr defaultColWidth="8.85546875" defaultRowHeight="12" x14ac:dyDescent="0.2"/>
  <cols>
    <col min="1" max="1" width="2.42578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42578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8.85546875" style="2"/>
  </cols>
  <sheetData>
    <row r="1" spans="1:20" ht="30" customHeight="1" x14ac:dyDescent="0.2">
      <c r="A1" s="211" t="s">
        <v>302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107"/>
      <c r="N1" s="107"/>
      <c r="O1" s="107"/>
      <c r="P1" s="107"/>
      <c r="Q1" s="107"/>
      <c r="R1" s="203" t="s">
        <v>301</v>
      </c>
      <c r="S1" s="203"/>
      <c r="T1" s="203"/>
    </row>
    <row r="2" spans="1:20" x14ac:dyDescent="0.2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107"/>
      <c r="N2" s="107"/>
      <c r="O2" s="107"/>
      <c r="P2" s="107"/>
      <c r="Q2" s="107"/>
      <c r="R2" s="1"/>
      <c r="S2" s="1"/>
      <c r="T2" s="3"/>
    </row>
    <row r="3" spans="1:20" x14ac:dyDescent="0.2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107"/>
      <c r="N3" s="107"/>
      <c r="O3" s="107"/>
      <c r="P3" s="107"/>
      <c r="Q3" s="107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204" t="s">
        <v>388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</row>
    <row r="7" spans="1:20" ht="6.75" customHeight="1" x14ac:dyDescent="0.2">
      <c r="A7" s="204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320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205" t="s">
        <v>0</v>
      </c>
      <c r="B10" s="206"/>
      <c r="C10" s="206"/>
      <c r="D10" s="206"/>
      <c r="E10" s="207"/>
      <c r="F10" s="10">
        <v>9</v>
      </c>
      <c r="G10" s="10">
        <v>0</v>
      </c>
      <c r="H10" s="10">
        <v>9</v>
      </c>
      <c r="I10" s="10">
        <v>5</v>
      </c>
      <c r="J10" s="10">
        <v>7</v>
      </c>
      <c r="K10" s="10">
        <v>1</v>
      </c>
      <c r="L10" s="11">
        <v>3</v>
      </c>
      <c r="M10" s="6"/>
      <c r="N10" s="202" t="s">
        <v>354</v>
      </c>
      <c r="O10" s="202"/>
      <c r="P10" s="202"/>
      <c r="Q10" s="202"/>
      <c r="R10" s="202"/>
      <c r="S10" s="202"/>
      <c r="T10" s="202"/>
    </row>
    <row r="11" spans="1:20" ht="20.25" customHeight="1" x14ac:dyDescent="0.2">
      <c r="A11" s="205" t="s">
        <v>1</v>
      </c>
      <c r="B11" s="206"/>
      <c r="C11" s="206"/>
      <c r="D11" s="206"/>
      <c r="E11" s="207"/>
      <c r="F11" s="208" t="s">
        <v>376</v>
      </c>
      <c r="G11" s="209"/>
      <c r="H11" s="209"/>
      <c r="I11" s="209"/>
      <c r="J11" s="209"/>
      <c r="K11" s="209"/>
      <c r="L11" s="210"/>
      <c r="M11" s="6"/>
      <c r="N11" s="202"/>
      <c r="O11" s="202"/>
      <c r="P11" s="202"/>
      <c r="Q11" s="202"/>
      <c r="R11" s="202"/>
      <c r="S11" s="202"/>
      <c r="T11" s="202"/>
    </row>
    <row r="12" spans="1:20" ht="19.5" customHeight="1" x14ac:dyDescent="0.2">
      <c r="A12" s="196" t="s">
        <v>2</v>
      </c>
      <c r="B12" s="197"/>
      <c r="C12" s="197"/>
      <c r="D12" s="197"/>
      <c r="E12" s="198"/>
      <c r="F12" s="199" t="s">
        <v>3</v>
      </c>
      <c r="G12" s="200"/>
      <c r="H12" s="200"/>
      <c r="I12" s="200"/>
      <c r="J12" s="201"/>
      <c r="K12" s="199" t="s">
        <v>4</v>
      </c>
      <c r="L12" s="201"/>
      <c r="M12" s="6"/>
      <c r="N12" s="202"/>
      <c r="O12" s="202"/>
      <c r="P12" s="202"/>
      <c r="Q12" s="202"/>
      <c r="R12" s="202"/>
      <c r="S12" s="202"/>
      <c r="T12" s="202"/>
    </row>
    <row r="13" spans="1:20" ht="19.5" customHeight="1" x14ac:dyDescent="0.2">
      <c r="A13" s="212" t="s">
        <v>5</v>
      </c>
      <c r="B13" s="213"/>
      <c r="C13" s="213"/>
      <c r="D13" s="213"/>
      <c r="E13" s="214"/>
      <c r="F13" s="208" t="s">
        <v>377</v>
      </c>
      <c r="G13" s="209"/>
      <c r="H13" s="209"/>
      <c r="I13" s="209"/>
      <c r="J13" s="210"/>
      <c r="K13" s="190">
        <v>1</v>
      </c>
      <c r="L13" s="189">
        <v>1</v>
      </c>
      <c r="M13" s="6"/>
      <c r="N13" s="202"/>
      <c r="O13" s="202"/>
      <c r="P13" s="202"/>
      <c r="Q13" s="202"/>
      <c r="R13" s="202"/>
      <c r="S13" s="202"/>
      <c r="T13" s="202"/>
    </row>
    <row r="14" spans="1:20" ht="19.5" customHeight="1" x14ac:dyDescent="0.2">
      <c r="A14" s="212" t="s">
        <v>6</v>
      </c>
      <c r="B14" s="213"/>
      <c r="C14" s="213"/>
      <c r="D14" s="213"/>
      <c r="E14" s="214"/>
      <c r="F14" s="208" t="s">
        <v>378</v>
      </c>
      <c r="G14" s="209"/>
      <c r="H14" s="209"/>
      <c r="I14" s="209"/>
      <c r="J14" s="210"/>
      <c r="K14" s="190">
        <v>1</v>
      </c>
      <c r="L14" s="189">
        <v>0</v>
      </c>
      <c r="M14" s="6"/>
      <c r="N14" s="202"/>
      <c r="O14" s="202"/>
      <c r="P14" s="202"/>
      <c r="Q14" s="202"/>
      <c r="R14" s="202"/>
      <c r="S14" s="202"/>
      <c r="T14" s="202"/>
    </row>
    <row r="15" spans="1:20" ht="19.5" customHeight="1" x14ac:dyDescent="0.2">
      <c r="A15" s="212" t="s">
        <v>7</v>
      </c>
      <c r="B15" s="213"/>
      <c r="C15" s="213"/>
      <c r="D15" s="213"/>
      <c r="E15" s="214"/>
      <c r="F15" s="208" t="s">
        <v>379</v>
      </c>
      <c r="G15" s="209"/>
      <c r="H15" s="209"/>
      <c r="I15" s="209"/>
      <c r="J15" s="210"/>
      <c r="K15" s="190">
        <v>6</v>
      </c>
      <c r="L15" s="189">
        <v>3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">
      <c r="A16" s="212" t="s">
        <v>8</v>
      </c>
      <c r="B16" s="213"/>
      <c r="C16" s="213"/>
      <c r="D16" s="213"/>
      <c r="E16" s="214"/>
      <c r="F16" s="208" t="s">
        <v>386</v>
      </c>
      <c r="G16" s="209"/>
      <c r="H16" s="209"/>
      <c r="I16" s="209"/>
      <c r="J16" s="209"/>
      <c r="K16" s="209"/>
      <c r="L16" s="210"/>
      <c r="M16" s="6"/>
      <c r="N16" s="7" t="s">
        <v>321</v>
      </c>
      <c r="O16" s="12"/>
      <c r="P16" s="12"/>
      <c r="Q16" s="12"/>
      <c r="R16" s="12"/>
      <c r="S16" s="12"/>
      <c r="T16" s="12"/>
    </row>
    <row r="17" spans="1:20" ht="19.5" customHeight="1" x14ac:dyDescent="0.2">
      <c r="A17" s="212" t="s">
        <v>9</v>
      </c>
      <c r="B17" s="213"/>
      <c r="C17" s="213"/>
      <c r="D17" s="213"/>
      <c r="E17" s="214"/>
      <c r="F17" s="208" t="s">
        <v>380</v>
      </c>
      <c r="G17" s="209"/>
      <c r="H17" s="209"/>
      <c r="I17" s="209"/>
      <c r="J17" s="209"/>
      <c r="K17" s="209"/>
      <c r="L17" s="210"/>
      <c r="M17" s="6"/>
      <c r="N17" s="216" t="s">
        <v>10</v>
      </c>
      <c r="O17" s="216"/>
      <c r="P17" s="216"/>
      <c r="Q17" s="215" t="s">
        <v>387</v>
      </c>
      <c r="R17" s="215"/>
      <c r="S17" s="215"/>
      <c r="T17" s="215"/>
    </row>
    <row r="18" spans="1:20" ht="19.5" customHeight="1" x14ac:dyDescent="0.2">
      <c r="A18" s="205" t="s">
        <v>11</v>
      </c>
      <c r="B18" s="206"/>
      <c r="C18" s="206"/>
      <c r="D18" s="206"/>
      <c r="E18" s="207"/>
      <c r="F18" s="208">
        <v>1</v>
      </c>
      <c r="G18" s="209"/>
      <c r="H18" s="209"/>
      <c r="I18" s="209"/>
      <c r="J18" s="209"/>
      <c r="K18" s="209"/>
      <c r="L18" s="210"/>
      <c r="M18" s="6"/>
      <c r="N18" s="216" t="s">
        <v>12</v>
      </c>
      <c r="O18" s="216"/>
      <c r="P18" s="216"/>
      <c r="Q18" s="215" t="s">
        <v>384</v>
      </c>
      <c r="R18" s="215"/>
      <c r="S18" s="215"/>
      <c r="T18" s="215"/>
    </row>
    <row r="19" spans="1:20" ht="19.5" customHeight="1" x14ac:dyDescent="0.2">
      <c r="A19" s="212" t="s">
        <v>13</v>
      </c>
      <c r="B19" s="213"/>
      <c r="C19" s="213"/>
      <c r="D19" s="213"/>
      <c r="E19" s="214"/>
      <c r="F19" s="208">
        <v>96962727</v>
      </c>
      <c r="G19" s="209"/>
      <c r="H19" s="209"/>
      <c r="I19" s="209"/>
      <c r="J19" s="209"/>
      <c r="K19" s="209"/>
      <c r="L19" s="210"/>
      <c r="M19" s="6"/>
      <c r="N19" s="216" t="s">
        <v>13</v>
      </c>
      <c r="O19" s="216"/>
      <c r="P19" s="216"/>
      <c r="Q19" s="215"/>
      <c r="R19" s="215"/>
      <c r="S19" s="215"/>
      <c r="T19" s="215"/>
    </row>
    <row r="20" spans="1:20" ht="19.5" customHeight="1" x14ac:dyDescent="0.2">
      <c r="A20" s="212" t="s">
        <v>14</v>
      </c>
      <c r="B20" s="213"/>
      <c r="C20" s="213"/>
      <c r="D20" s="213"/>
      <c r="E20" s="214"/>
      <c r="F20" s="208"/>
      <c r="G20" s="209"/>
      <c r="H20" s="209"/>
      <c r="I20" s="209"/>
      <c r="J20" s="209"/>
      <c r="K20" s="209"/>
      <c r="L20" s="210"/>
      <c r="M20" s="6"/>
      <c r="N20" s="216" t="s">
        <v>15</v>
      </c>
      <c r="O20" s="216"/>
      <c r="P20" s="216"/>
      <c r="Q20" s="215">
        <v>98119746</v>
      </c>
      <c r="R20" s="215"/>
      <c r="S20" s="215"/>
      <c r="T20" s="215"/>
    </row>
    <row r="21" spans="1:20" ht="19.5" customHeight="1" x14ac:dyDescent="0.25">
      <c r="A21" s="212" t="s">
        <v>16</v>
      </c>
      <c r="B21" s="213"/>
      <c r="C21" s="213"/>
      <c r="D21" s="213"/>
      <c r="E21" s="214"/>
      <c r="F21" s="224" t="s">
        <v>381</v>
      </c>
      <c r="G21" s="209"/>
      <c r="H21" s="209"/>
      <c r="I21" s="209"/>
      <c r="J21" s="209"/>
      <c r="K21" s="209"/>
      <c r="L21" s="210"/>
      <c r="M21" s="6"/>
      <c r="N21" s="216" t="s">
        <v>14</v>
      </c>
      <c r="O21" s="216"/>
      <c r="P21" s="216"/>
      <c r="Q21" s="215"/>
      <c r="R21" s="215"/>
      <c r="S21" s="215"/>
      <c r="T21" s="215"/>
    </row>
    <row r="22" spans="1:20" ht="15.75" customHeight="1" x14ac:dyDescent="0.2">
      <c r="A22" s="212" t="s">
        <v>17</v>
      </c>
      <c r="B22" s="213"/>
      <c r="C22" s="213"/>
      <c r="D22" s="213"/>
      <c r="E22" s="214"/>
      <c r="F22" s="217"/>
      <c r="G22" s="218"/>
      <c r="H22" s="218"/>
      <c r="I22" s="218"/>
      <c r="J22" s="218"/>
      <c r="K22" s="218"/>
      <c r="L22" s="219"/>
      <c r="M22" s="6"/>
      <c r="N22" s="216" t="s">
        <v>16</v>
      </c>
      <c r="O22" s="216"/>
      <c r="P22" s="216"/>
      <c r="Q22" s="220" t="s">
        <v>381</v>
      </c>
      <c r="R22" s="215"/>
      <c r="S22" s="215"/>
      <c r="T22" s="215"/>
    </row>
    <row r="23" spans="1:20" ht="11.25" customHeight="1" x14ac:dyDescent="0.2">
      <c r="A23" s="13"/>
      <c r="B23" s="13"/>
      <c r="C23" s="13"/>
      <c r="D23" s="13"/>
      <c r="E23" s="13"/>
      <c r="F23" s="14"/>
      <c r="G23" s="14"/>
      <c r="H23" s="14"/>
      <c r="I23" s="14"/>
      <c r="J23" s="14"/>
      <c r="K23" s="14"/>
      <c r="L23" s="14"/>
      <c r="M23" s="6"/>
      <c r="N23" s="6"/>
      <c r="O23" s="15"/>
      <c r="P23" s="15"/>
      <c r="Q23" s="16"/>
      <c r="R23" s="16"/>
      <c r="S23" s="16"/>
      <c r="T23" s="16"/>
    </row>
    <row r="25" spans="1:20" ht="10.5" customHeight="1" x14ac:dyDescent="0.25">
      <c r="B25" s="7"/>
      <c r="C25" s="17"/>
      <c r="D25" s="221" t="s">
        <v>18</v>
      </c>
      <c r="E25" s="221"/>
      <c r="F25" s="221"/>
      <c r="G25" s="225" t="s">
        <v>382</v>
      </c>
      <c r="H25" s="226"/>
      <c r="I25" s="226"/>
      <c r="M25" s="223" t="s">
        <v>383</v>
      </c>
      <c r="N25" s="223"/>
      <c r="O25" s="223"/>
      <c r="Q25"/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8"/>
      <c r="K26" s="18"/>
      <c r="L26" s="18"/>
      <c r="M26" s="18"/>
      <c r="N26" s="19"/>
    </row>
    <row r="27" spans="1:20" ht="15" customHeight="1" x14ac:dyDescent="0.25">
      <c r="B27" s="6"/>
      <c r="F27" s="20"/>
      <c r="G27" s="20"/>
      <c r="I27" s="20"/>
      <c r="J27"/>
      <c r="K27"/>
      <c r="L27"/>
      <c r="M27"/>
      <c r="N27"/>
    </row>
    <row r="28" spans="1:20" ht="15" customHeight="1" x14ac:dyDescent="0.25">
      <c r="B28" s="6"/>
      <c r="C28" s="6"/>
      <c r="D28" s="20" t="s">
        <v>19</v>
      </c>
      <c r="G28" s="20" t="s">
        <v>384</v>
      </c>
      <c r="H28" s="20"/>
      <c r="I28" s="20"/>
      <c r="J28"/>
      <c r="K28"/>
      <c r="L28"/>
      <c r="M28" t="s">
        <v>385</v>
      </c>
      <c r="N28"/>
    </row>
    <row r="29" spans="1:20" ht="15.75" customHeight="1" x14ac:dyDescent="0.25">
      <c r="B29" s="6"/>
      <c r="C29" s="6"/>
      <c r="G29" s="20"/>
      <c r="H29" s="20"/>
      <c r="I29" s="20"/>
      <c r="J29"/>
      <c r="K29"/>
      <c r="L29"/>
      <c r="M29"/>
      <c r="N29"/>
    </row>
    <row r="30" spans="1:20" ht="15" customHeight="1" x14ac:dyDescent="0.25">
      <c r="B30" s="6"/>
      <c r="C30" s="222" t="s">
        <v>270</v>
      </c>
      <c r="D30" s="222"/>
      <c r="E30" s="222"/>
      <c r="F30" s="21"/>
      <c r="G30" s="21"/>
      <c r="H30" s="21"/>
      <c r="I30" s="21"/>
      <c r="J30"/>
      <c r="K30"/>
      <c r="L30"/>
      <c r="M30"/>
      <c r="N30"/>
    </row>
    <row r="31" spans="1:20" ht="9" customHeight="1" x14ac:dyDescent="0.25">
      <c r="B31" s="6"/>
      <c r="C31" s="6"/>
      <c r="F31" s="21"/>
      <c r="G31" s="21"/>
      <c r="H31" s="21"/>
      <c r="I31" s="21"/>
      <c r="J31"/>
      <c r="K31"/>
      <c r="L31"/>
      <c r="M31"/>
      <c r="N31"/>
    </row>
    <row r="32" spans="1:20" ht="15" customHeight="1" x14ac:dyDescent="0.25">
      <c r="B32" s="6"/>
      <c r="C32" s="6"/>
      <c r="J32"/>
      <c r="K32" s="223" t="s">
        <v>389</v>
      </c>
      <c r="L32" s="223"/>
      <c r="M32" s="223"/>
      <c r="N32" s="223"/>
      <c r="O32" s="223"/>
      <c r="P32" s="19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22"/>
      <c r="B156" s="23"/>
      <c r="C156" s="23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3"/>
      <c r="Q156" s="23"/>
      <c r="R156" s="23"/>
      <c r="S156" s="23"/>
      <c r="T156" s="23"/>
    </row>
    <row r="159" spans="1:25" x14ac:dyDescent="0.2">
      <c r="Y159" s="2" t="s">
        <v>20</v>
      </c>
    </row>
    <row r="202" ht="12" customHeight="1" x14ac:dyDescent="0.2"/>
    <row r="203" ht="26.25" customHeight="1" x14ac:dyDescent="0.2"/>
    <row r="204" s="24" customFormat="1" ht="15" customHeight="1" x14ac:dyDescent="0.25"/>
    <row r="205" s="24" customFormat="1" ht="27" customHeight="1" x14ac:dyDescent="0.25"/>
    <row r="206" s="24" customFormat="1" ht="22.5" customHeight="1" x14ac:dyDescent="0.25"/>
    <row r="207" s="24" customFormat="1" ht="15" customHeight="1" x14ac:dyDescent="0.25"/>
    <row r="208" s="24" customFormat="1" ht="15" customHeight="1" x14ac:dyDescent="0.25"/>
    <row r="209" spans="1:16" s="24" customFormat="1" ht="26.25" customHeight="1" x14ac:dyDescent="0.25"/>
    <row r="210" spans="1:16" ht="25.5" customHeight="1" x14ac:dyDescent="0.2"/>
    <row r="213" spans="1:16" s="25" customFormat="1" ht="15" customHeight="1" x14ac:dyDescent="0.2"/>
    <row r="214" spans="1:16" s="25" customFormat="1" ht="16.5" customHeight="1" x14ac:dyDescent="0.2"/>
    <row r="215" spans="1:16" s="25" customFormat="1" ht="26.25" customHeight="1" x14ac:dyDescent="0.2"/>
    <row r="216" spans="1:16" s="25" customFormat="1" ht="15" customHeight="1" x14ac:dyDescent="0.2"/>
    <row r="217" spans="1:16" s="25" customFormat="1" ht="30" customHeight="1" x14ac:dyDescent="0.2"/>
    <row r="218" spans="1:16" s="25" customFormat="1" ht="22.5" customHeight="1" x14ac:dyDescent="0.2"/>
    <row r="219" spans="1:16" s="25" customFormat="1" ht="22.5" customHeight="1" x14ac:dyDescent="0.2"/>
    <row r="220" spans="1:16" s="25" customFormat="1" ht="22.5" customHeight="1" x14ac:dyDescent="0.2"/>
    <row r="221" spans="1:16" s="25" customFormat="1" ht="22.5" customHeight="1" x14ac:dyDescent="0.2"/>
    <row r="222" spans="1:16" s="25" customFormat="1" ht="22.5" customHeight="1" x14ac:dyDescent="0.2"/>
    <row r="223" spans="1:16" s="25" customFormat="1" ht="15" customHeight="1" x14ac:dyDescent="0.2"/>
    <row r="224" spans="1:16" s="25" customFormat="1" ht="15" customHeight="1" x14ac:dyDescent="0.2">
      <c r="A224" s="26"/>
      <c r="B224" s="27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4" customFormat="1" ht="15" customHeight="1" x14ac:dyDescent="0.25"/>
    <row r="256" s="24" customFormat="1" ht="12.75" customHeight="1" x14ac:dyDescent="0.25"/>
    <row r="257" s="24" customFormat="1" ht="12.75" customHeight="1" x14ac:dyDescent="0.25"/>
    <row r="258" s="24" customFormat="1" ht="12.75" customHeight="1" x14ac:dyDescent="0.25"/>
    <row r="259" s="24" customFormat="1" ht="12.75" customHeight="1" x14ac:dyDescent="0.25"/>
    <row r="260" s="24" customFormat="1" ht="12.75" customHeight="1" x14ac:dyDescent="0.25"/>
    <row r="261" s="24" customFormat="1" ht="12.75" customHeight="1" x14ac:dyDescent="0.25"/>
    <row r="262" s="24" customFormat="1" ht="12.75" customHeight="1" x14ac:dyDescent="0.25"/>
    <row r="263" s="24" customFormat="1" ht="12.75" customHeight="1" x14ac:dyDescent="0.25"/>
    <row r="264" s="24" customFormat="1" ht="12.75" customHeight="1" x14ac:dyDescent="0.25"/>
    <row r="265" ht="15" customHeight="1" x14ac:dyDescent="0.2"/>
    <row r="266" s="24" customFormat="1" ht="12.75" customHeight="1" x14ac:dyDescent="0.25"/>
    <row r="267" s="24" customFormat="1" ht="12.75" customHeight="1" x14ac:dyDescent="0.25"/>
    <row r="268" s="24" customFormat="1" ht="12.75" customHeight="1" x14ac:dyDescent="0.25"/>
    <row r="269" s="24" customFormat="1" ht="12.75" customHeight="1" x14ac:dyDescent="0.25"/>
    <row r="270" s="24" customFormat="1" ht="12.75" customHeight="1" x14ac:dyDescent="0.25"/>
    <row r="271" s="24" customFormat="1" ht="12.75" customHeight="1" x14ac:dyDescent="0.25"/>
    <row r="272" s="28" customFormat="1" ht="12.75" customHeight="1" x14ac:dyDescent="0.25"/>
    <row r="273" s="28" customFormat="1" ht="12.75" customHeight="1" x14ac:dyDescent="0.25"/>
    <row r="274" s="28" customFormat="1" ht="12.75" customHeight="1" x14ac:dyDescent="0.25"/>
    <row r="275" s="29" customFormat="1" x14ac:dyDescent="0.2"/>
    <row r="276" s="29" customFormat="1" x14ac:dyDescent="0.2"/>
    <row r="277" s="29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4" customFormat="1" ht="15" customHeight="1" x14ac:dyDescent="0.25"/>
    <row r="299" s="24" customFormat="1" ht="15" customHeight="1" x14ac:dyDescent="0.25"/>
    <row r="300" s="24" customFormat="1" ht="15" customHeight="1" x14ac:dyDescent="0.25"/>
    <row r="301" s="24" customFormat="1" ht="15" customHeight="1" x14ac:dyDescent="0.25"/>
    <row r="302" s="24" customFormat="1" ht="15" customHeight="1" x14ac:dyDescent="0.25"/>
    <row r="303" s="24" customFormat="1" ht="15" customHeight="1" x14ac:dyDescent="0.25"/>
    <row r="304" s="24" customFormat="1" ht="15" customHeight="1" x14ac:dyDescent="0.25"/>
    <row r="305" s="24" customFormat="1" ht="15" customHeight="1" x14ac:dyDescent="0.25"/>
    <row r="306" s="24" customFormat="1" ht="15" customHeight="1" x14ac:dyDescent="0.25"/>
  </sheetData>
  <mergeCells count="47">
    <mergeCell ref="D25:F25"/>
    <mergeCell ref="C30:E30"/>
    <mergeCell ref="K32:O32"/>
    <mergeCell ref="A21:E21"/>
    <mergeCell ref="F21:L21"/>
    <mergeCell ref="N21:P21"/>
    <mergeCell ref="G25:I25"/>
    <mergeCell ref="M25:O25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/>
    <hyperlink ref="Q22" r:id="rId2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3"/>
  <rowBreaks count="3" manualBreakCount="3">
    <brk id="32" max="40" man="1"/>
    <brk id="224" max="40" man="1"/>
    <brk id="295" max="40" man="1"/>
  </rowBreaks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3"/>
  <sheetViews>
    <sheetView view="pageBreakPreview" zoomScale="70" zoomScaleNormal="75" zoomScaleSheetLayoutView="70" zoomScalePageLayoutView="75" workbookViewId="0">
      <selection activeCell="G21" sqref="G21"/>
    </sheetView>
  </sheetViews>
  <sheetFormatPr defaultColWidth="8.85546875" defaultRowHeight="12.75" x14ac:dyDescent="0.2"/>
  <cols>
    <col min="1" max="1" width="3.7109375" style="44" customWidth="1"/>
    <col min="2" max="2" width="12.42578125" style="44" customWidth="1"/>
    <col min="3" max="3" width="27.7109375" style="44" customWidth="1"/>
    <col min="4" max="4" width="5.140625" style="44" customWidth="1"/>
    <col min="5" max="5" width="6.85546875" style="65" customWidth="1"/>
    <col min="6" max="6" width="8.85546875" style="44" customWidth="1"/>
    <col min="7" max="7" width="9.28515625" style="44" customWidth="1"/>
    <col min="8" max="8" width="8.140625" style="44" customWidth="1"/>
    <col min="9" max="9" width="8.28515625" style="44" customWidth="1"/>
    <col min="10" max="10" width="6.140625" style="44" customWidth="1"/>
    <col min="11" max="17" width="8.28515625" style="44" customWidth="1"/>
    <col min="18" max="18" width="6.42578125" style="44" customWidth="1"/>
    <col min="19" max="19" width="8.28515625" style="44" customWidth="1"/>
    <col min="20" max="20" width="6.42578125" style="44" customWidth="1"/>
    <col min="21" max="21" width="8.28515625" style="44" customWidth="1"/>
    <col min="22" max="22" width="6.28515625" style="44" customWidth="1"/>
    <col min="23" max="23" width="8.28515625" style="44" customWidth="1"/>
    <col min="24" max="24" width="6.140625" style="44" customWidth="1"/>
    <col min="25" max="25" width="8.28515625" style="44" customWidth="1"/>
    <col min="26" max="26" width="10.7109375" style="44" customWidth="1"/>
    <col min="27" max="27" width="8.28515625" style="44" customWidth="1"/>
    <col min="28" max="28" width="12" style="44" customWidth="1"/>
    <col min="29" max="30" width="8.85546875" style="44"/>
    <col min="31" max="31" width="15.28515625" style="44" customWidth="1"/>
    <col min="32" max="16384" width="8.85546875" style="44"/>
  </cols>
  <sheetData>
    <row r="1" spans="1:29" s="47" customFormat="1" ht="20.25" customHeight="1" x14ac:dyDescent="0.25">
      <c r="A1" s="46" t="s">
        <v>280</v>
      </c>
      <c r="B1" s="46"/>
      <c r="C1" s="46"/>
      <c r="D1" s="46"/>
      <c r="E1" s="100"/>
      <c r="F1" s="46"/>
    </row>
    <row r="2" spans="1:29" ht="15" customHeight="1" x14ac:dyDescent="0.2">
      <c r="A2" s="244" t="s">
        <v>21</v>
      </c>
      <c r="B2" s="244"/>
      <c r="C2" s="244"/>
      <c r="D2" s="246" t="s">
        <v>224</v>
      </c>
      <c r="E2" s="246" t="s">
        <v>4</v>
      </c>
      <c r="F2" s="245" t="s">
        <v>22</v>
      </c>
      <c r="G2" s="115"/>
      <c r="H2" s="237" t="s">
        <v>23</v>
      </c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42" t="s">
        <v>290</v>
      </c>
      <c r="AC2" s="49"/>
    </row>
    <row r="3" spans="1:29" ht="10.5" customHeight="1" x14ac:dyDescent="0.2">
      <c r="A3" s="244"/>
      <c r="B3" s="244"/>
      <c r="C3" s="244"/>
      <c r="D3" s="246"/>
      <c r="E3" s="246"/>
      <c r="F3" s="246"/>
      <c r="G3" s="246" t="s">
        <v>24</v>
      </c>
      <c r="H3" s="242" t="s">
        <v>361</v>
      </c>
      <c r="I3" s="104"/>
      <c r="J3" s="245" t="s">
        <v>303</v>
      </c>
      <c r="K3" s="104"/>
      <c r="L3" s="245">
        <v>19</v>
      </c>
      <c r="M3" s="104"/>
      <c r="N3" s="245">
        <v>20</v>
      </c>
      <c r="O3" s="104"/>
      <c r="P3" s="245" t="s">
        <v>304</v>
      </c>
      <c r="Q3" s="104"/>
      <c r="R3" s="245" t="s">
        <v>26</v>
      </c>
      <c r="S3" s="104"/>
      <c r="T3" s="245" t="s">
        <v>27</v>
      </c>
      <c r="U3" s="104"/>
      <c r="V3" s="245" t="s">
        <v>28</v>
      </c>
      <c r="W3" s="104"/>
      <c r="X3" s="245" t="s">
        <v>29</v>
      </c>
      <c r="Y3" s="104"/>
      <c r="Z3" s="242" t="s">
        <v>362</v>
      </c>
      <c r="AA3" s="104"/>
      <c r="AB3" s="243"/>
      <c r="AC3" s="243" t="s">
        <v>31</v>
      </c>
    </row>
    <row r="4" spans="1:29" ht="18" customHeight="1" x14ac:dyDescent="0.2">
      <c r="A4" s="244"/>
      <c r="B4" s="244"/>
      <c r="C4" s="244"/>
      <c r="D4" s="246"/>
      <c r="E4" s="246"/>
      <c r="F4" s="246"/>
      <c r="G4" s="246"/>
      <c r="H4" s="243"/>
      <c r="I4" s="102" t="s">
        <v>292</v>
      </c>
      <c r="J4" s="246"/>
      <c r="K4" s="102" t="s">
        <v>292</v>
      </c>
      <c r="L4" s="246"/>
      <c r="M4" s="102" t="s">
        <v>292</v>
      </c>
      <c r="N4" s="246"/>
      <c r="O4" s="102" t="s">
        <v>292</v>
      </c>
      <c r="P4" s="246"/>
      <c r="Q4" s="102" t="s">
        <v>292</v>
      </c>
      <c r="R4" s="246"/>
      <c r="S4" s="102" t="s">
        <v>292</v>
      </c>
      <c r="T4" s="246"/>
      <c r="U4" s="102" t="s">
        <v>292</v>
      </c>
      <c r="V4" s="246"/>
      <c r="W4" s="102" t="s">
        <v>292</v>
      </c>
      <c r="X4" s="246"/>
      <c r="Y4" s="102" t="s">
        <v>292</v>
      </c>
      <c r="Z4" s="243"/>
      <c r="AA4" s="102" t="s">
        <v>292</v>
      </c>
      <c r="AB4" s="243"/>
      <c r="AC4" s="243"/>
    </row>
    <row r="5" spans="1:29" x14ac:dyDescent="0.2">
      <c r="A5" s="237" t="s">
        <v>32</v>
      </c>
      <c r="B5" s="237"/>
      <c r="C5" s="237"/>
      <c r="D5" s="40" t="s">
        <v>33</v>
      </c>
      <c r="E5" s="40" t="s">
        <v>272</v>
      </c>
      <c r="F5" s="40">
        <v>1</v>
      </c>
      <c r="G5" s="40">
        <v>2</v>
      </c>
      <c r="H5" s="40">
        <v>3</v>
      </c>
      <c r="I5" s="40">
        <v>4</v>
      </c>
      <c r="J5" s="40">
        <v>5</v>
      </c>
      <c r="K5" s="40">
        <v>6</v>
      </c>
      <c r="L5" s="40">
        <v>7</v>
      </c>
      <c r="M5" s="40">
        <v>8</v>
      </c>
      <c r="N5" s="40">
        <v>9</v>
      </c>
      <c r="O5" s="40">
        <v>10</v>
      </c>
      <c r="P5" s="40">
        <v>11</v>
      </c>
      <c r="Q5" s="40">
        <v>12</v>
      </c>
      <c r="R5" s="40">
        <v>13</v>
      </c>
      <c r="S5" s="40">
        <v>14</v>
      </c>
      <c r="T5" s="40">
        <v>15</v>
      </c>
      <c r="U5" s="40">
        <v>16</v>
      </c>
      <c r="V5" s="40">
        <v>17</v>
      </c>
      <c r="W5" s="40">
        <v>18</v>
      </c>
      <c r="X5" s="40">
        <v>19</v>
      </c>
      <c r="Y5" s="40">
        <v>20</v>
      </c>
      <c r="Z5" s="40">
        <v>21</v>
      </c>
      <c r="AA5" s="40">
        <v>22</v>
      </c>
      <c r="AB5" s="40">
        <v>23</v>
      </c>
      <c r="AC5" s="40">
        <v>24</v>
      </c>
    </row>
    <row r="6" spans="1:29" ht="12" customHeight="1" x14ac:dyDescent="0.2">
      <c r="A6" s="247" t="s">
        <v>323</v>
      </c>
      <c r="B6" s="248"/>
      <c r="C6" s="114" t="s">
        <v>324</v>
      </c>
      <c r="D6" s="96">
        <v>1</v>
      </c>
      <c r="E6" s="55"/>
      <c r="F6" s="146">
        <f t="shared" ref="F6:AC6" si="0">SUM(F7:F17)</f>
        <v>951</v>
      </c>
      <c r="G6" s="146">
        <f t="shared" si="0"/>
        <v>123</v>
      </c>
      <c r="H6" s="146">
        <f t="shared" si="0"/>
        <v>144</v>
      </c>
      <c r="I6" s="146">
        <f t="shared" si="0"/>
        <v>15</v>
      </c>
      <c r="J6" s="146">
        <f t="shared" si="0"/>
        <v>75</v>
      </c>
      <c r="K6" s="146">
        <f>SUM(K7:K17)</f>
        <v>16</v>
      </c>
      <c r="L6" s="146">
        <f t="shared" si="0"/>
        <v>65</v>
      </c>
      <c r="M6" s="146">
        <f t="shared" si="0"/>
        <v>8</v>
      </c>
      <c r="N6" s="146">
        <f t="shared" si="0"/>
        <v>117</v>
      </c>
      <c r="O6" s="146">
        <f t="shared" si="0"/>
        <v>12</v>
      </c>
      <c r="P6" s="146">
        <f t="shared" si="0"/>
        <v>114</v>
      </c>
      <c r="Q6" s="146">
        <f t="shared" si="0"/>
        <v>20</v>
      </c>
      <c r="R6" s="146">
        <f t="shared" si="0"/>
        <v>131</v>
      </c>
      <c r="S6" s="146">
        <f t="shared" si="0"/>
        <v>8</v>
      </c>
      <c r="T6" s="146">
        <f t="shared" si="0"/>
        <v>146</v>
      </c>
      <c r="U6" s="146">
        <f t="shared" si="0"/>
        <v>20</v>
      </c>
      <c r="V6" s="146">
        <f t="shared" si="0"/>
        <v>107</v>
      </c>
      <c r="W6" s="146">
        <f t="shared" si="0"/>
        <v>15</v>
      </c>
      <c r="X6" s="146">
        <f t="shared" si="0"/>
        <v>31</v>
      </c>
      <c r="Y6" s="146">
        <f t="shared" si="0"/>
        <v>6</v>
      </c>
      <c r="Z6" s="147">
        <f t="shared" si="0"/>
        <v>21</v>
      </c>
      <c r="AA6" s="146">
        <f t="shared" si="0"/>
        <v>3</v>
      </c>
      <c r="AB6" s="146">
        <f t="shared" si="0"/>
        <v>0</v>
      </c>
      <c r="AC6" s="147">
        <f t="shared" si="0"/>
        <v>0</v>
      </c>
    </row>
    <row r="7" spans="1:29" ht="18.75" customHeight="1" x14ac:dyDescent="0.2">
      <c r="A7" s="191"/>
      <c r="B7" s="235" t="s">
        <v>239</v>
      </c>
      <c r="C7" s="236"/>
      <c r="D7" s="102">
        <v>2</v>
      </c>
      <c r="E7" s="104" t="s">
        <v>34</v>
      </c>
      <c r="F7" s="131">
        <f>SUM(H7:AC7)</f>
        <v>229</v>
      </c>
      <c r="G7" s="131"/>
      <c r="H7" s="131">
        <v>50</v>
      </c>
      <c r="I7" s="131"/>
      <c r="J7" s="131">
        <v>29</v>
      </c>
      <c r="K7" s="131"/>
      <c r="L7" s="131">
        <v>25</v>
      </c>
      <c r="M7" s="131"/>
      <c r="N7" s="131">
        <v>30</v>
      </c>
      <c r="O7" s="131"/>
      <c r="P7" s="131">
        <v>25</v>
      </c>
      <c r="Q7" s="131"/>
      <c r="R7" s="131">
        <v>20</v>
      </c>
      <c r="S7" s="131"/>
      <c r="T7" s="131">
        <v>25</v>
      </c>
      <c r="U7" s="131"/>
      <c r="V7" s="131">
        <v>25</v>
      </c>
      <c r="W7" s="131"/>
      <c r="X7" s="131"/>
      <c r="Y7" s="131"/>
      <c r="Z7" s="132"/>
      <c r="AA7" s="131"/>
      <c r="AB7" s="131"/>
      <c r="AC7" s="132"/>
    </row>
    <row r="8" spans="1:29" ht="18.75" customHeight="1" x14ac:dyDescent="0.2">
      <c r="A8" s="191"/>
      <c r="B8" s="235" t="s">
        <v>237</v>
      </c>
      <c r="C8" s="236"/>
      <c r="D8" s="102">
        <v>3</v>
      </c>
      <c r="E8" s="59" t="s">
        <v>35</v>
      </c>
      <c r="F8" s="131">
        <f>SUM(H8+J8+L8+N8+P8+R8+T8+V8+X8+Z8)</f>
        <v>89</v>
      </c>
      <c r="G8" s="131">
        <f t="shared" ref="F8:G11" si="1">SUM(I8+K8+M8+O8+Q8+S8+U8+W8+Y8+AA8)</f>
        <v>35</v>
      </c>
      <c r="H8" s="131">
        <v>10</v>
      </c>
      <c r="I8" s="131">
        <v>5</v>
      </c>
      <c r="J8" s="131">
        <v>5</v>
      </c>
      <c r="K8" s="131">
        <v>5</v>
      </c>
      <c r="L8" s="131">
        <v>4</v>
      </c>
      <c r="M8" s="131">
        <v>2</v>
      </c>
      <c r="N8" s="131">
        <v>13</v>
      </c>
      <c r="O8" s="131">
        <v>3</v>
      </c>
      <c r="P8" s="131">
        <v>9</v>
      </c>
      <c r="Q8" s="131">
        <v>5</v>
      </c>
      <c r="R8" s="131">
        <v>10</v>
      </c>
      <c r="S8" s="131">
        <v>2</v>
      </c>
      <c r="T8" s="131">
        <v>15</v>
      </c>
      <c r="U8" s="131">
        <v>5</v>
      </c>
      <c r="V8" s="131">
        <v>15</v>
      </c>
      <c r="W8" s="131">
        <v>5</v>
      </c>
      <c r="X8" s="131">
        <v>5</v>
      </c>
      <c r="Y8" s="131">
        <v>2</v>
      </c>
      <c r="Z8" s="132">
        <v>3</v>
      </c>
      <c r="AA8" s="131">
        <v>1</v>
      </c>
      <c r="AB8" s="131"/>
      <c r="AC8" s="132"/>
    </row>
    <row r="9" spans="1:29" ht="18.75" customHeight="1" x14ac:dyDescent="0.2">
      <c r="A9" s="191"/>
      <c r="B9" s="235" t="s">
        <v>40</v>
      </c>
      <c r="C9" s="236"/>
      <c r="D9" s="121">
        <v>4</v>
      </c>
      <c r="E9" s="59" t="s">
        <v>41</v>
      </c>
      <c r="F9" s="131">
        <f>SUM(H9+J9+L9+N9+P9+R9+T9+V9+X9+Z9)</f>
        <v>85</v>
      </c>
      <c r="G9" s="131">
        <f t="shared" si="1"/>
        <v>32</v>
      </c>
      <c r="H9" s="131">
        <v>5</v>
      </c>
      <c r="I9" s="131">
        <v>2</v>
      </c>
      <c r="J9" s="131">
        <v>5</v>
      </c>
      <c r="K9" s="131">
        <v>5</v>
      </c>
      <c r="L9" s="131">
        <v>4</v>
      </c>
      <c r="M9" s="131">
        <v>2</v>
      </c>
      <c r="N9" s="131">
        <v>13</v>
      </c>
      <c r="O9" s="131">
        <v>3</v>
      </c>
      <c r="P9" s="131">
        <v>10</v>
      </c>
      <c r="Q9" s="131">
        <v>5</v>
      </c>
      <c r="R9" s="131">
        <v>10</v>
      </c>
      <c r="S9" s="131">
        <v>2</v>
      </c>
      <c r="T9" s="131">
        <v>15</v>
      </c>
      <c r="U9" s="131">
        <v>5</v>
      </c>
      <c r="V9" s="131">
        <v>15</v>
      </c>
      <c r="W9" s="131">
        <v>5</v>
      </c>
      <c r="X9" s="131">
        <v>5</v>
      </c>
      <c r="Y9" s="131">
        <v>2</v>
      </c>
      <c r="Z9" s="132">
        <v>3</v>
      </c>
      <c r="AA9" s="131">
        <v>1</v>
      </c>
      <c r="AB9" s="131"/>
      <c r="AC9" s="132"/>
    </row>
    <row r="10" spans="1:29" ht="18.75" customHeight="1" x14ac:dyDescent="0.2">
      <c r="A10" s="191"/>
      <c r="B10" s="235" t="s">
        <v>42</v>
      </c>
      <c r="C10" s="236"/>
      <c r="D10" s="120">
        <v>5</v>
      </c>
      <c r="E10" s="59" t="s">
        <v>43</v>
      </c>
      <c r="F10" s="131">
        <f t="shared" si="1"/>
        <v>84</v>
      </c>
      <c r="G10" s="131">
        <f t="shared" si="1"/>
        <v>32</v>
      </c>
      <c r="H10" s="131">
        <v>5</v>
      </c>
      <c r="I10" s="131">
        <v>2</v>
      </c>
      <c r="J10" s="131">
        <v>5</v>
      </c>
      <c r="K10" s="131">
        <v>5</v>
      </c>
      <c r="L10" s="131">
        <v>4</v>
      </c>
      <c r="M10" s="131">
        <v>2</v>
      </c>
      <c r="N10" s="131">
        <v>13</v>
      </c>
      <c r="O10" s="131">
        <v>3</v>
      </c>
      <c r="P10" s="131">
        <v>9</v>
      </c>
      <c r="Q10" s="131">
        <v>5</v>
      </c>
      <c r="R10" s="131">
        <v>10</v>
      </c>
      <c r="S10" s="131">
        <v>2</v>
      </c>
      <c r="T10" s="131">
        <v>15</v>
      </c>
      <c r="U10" s="131">
        <v>5</v>
      </c>
      <c r="V10" s="131">
        <v>15</v>
      </c>
      <c r="W10" s="131">
        <v>5</v>
      </c>
      <c r="X10" s="131">
        <v>5</v>
      </c>
      <c r="Y10" s="131">
        <v>2</v>
      </c>
      <c r="Z10" s="132">
        <v>3</v>
      </c>
      <c r="AA10" s="131">
        <v>1</v>
      </c>
      <c r="AB10" s="131"/>
      <c r="AC10" s="132"/>
    </row>
    <row r="11" spans="1:29" ht="18.75" customHeight="1" x14ac:dyDescent="0.2">
      <c r="A11" s="191"/>
      <c r="B11" s="235" t="s">
        <v>44</v>
      </c>
      <c r="C11" s="236"/>
      <c r="D11" s="120">
        <v>6</v>
      </c>
      <c r="E11" s="59" t="s">
        <v>45</v>
      </c>
      <c r="F11" s="170">
        <f>SUM(H11+J11+L11+N11+P11+R11+T11+V11)</f>
        <v>59</v>
      </c>
      <c r="G11" s="177">
        <f t="shared" si="1"/>
        <v>18</v>
      </c>
      <c r="H11" s="131">
        <v>0</v>
      </c>
      <c r="I11" s="131">
        <v>0</v>
      </c>
      <c r="J11" s="131">
        <v>3</v>
      </c>
      <c r="K11" s="131">
        <v>1</v>
      </c>
      <c r="L11" s="131">
        <v>4</v>
      </c>
      <c r="M11" s="131">
        <v>2</v>
      </c>
      <c r="N11" s="131">
        <v>13</v>
      </c>
      <c r="O11" s="131">
        <v>3</v>
      </c>
      <c r="P11" s="131">
        <v>9</v>
      </c>
      <c r="Q11" s="131">
        <v>5</v>
      </c>
      <c r="R11" s="131">
        <v>10</v>
      </c>
      <c r="S11" s="131">
        <v>2</v>
      </c>
      <c r="T11" s="131">
        <v>15</v>
      </c>
      <c r="U11" s="131">
        <v>5</v>
      </c>
      <c r="V11" s="131">
        <v>5</v>
      </c>
      <c r="W11" s="131"/>
      <c r="X11" s="131"/>
      <c r="Y11" s="131"/>
      <c r="Z11" s="132"/>
      <c r="AA11" s="131"/>
      <c r="AB11" s="131"/>
      <c r="AC11" s="132"/>
    </row>
    <row r="12" spans="1:29" ht="18.75" customHeight="1" x14ac:dyDescent="0.2">
      <c r="A12" s="191"/>
      <c r="B12" s="235" t="s">
        <v>238</v>
      </c>
      <c r="C12" s="236"/>
      <c r="D12" s="121">
        <v>7</v>
      </c>
      <c r="E12" s="59" t="s">
        <v>36</v>
      </c>
      <c r="F12" s="177">
        <f>SUM(Z12+X12+V12+T12+R12+P12+N12+L12+J12+H12)</f>
        <v>214</v>
      </c>
      <c r="G12" s="177">
        <f t="shared" ref="G12:G17" si="2">SUM(I12+K12+M12+O12+Q12+S12+U12+W12+Y12+AA12)</f>
        <v>0</v>
      </c>
      <c r="H12" s="131">
        <v>12</v>
      </c>
      <c r="I12" s="131">
        <v>0</v>
      </c>
      <c r="J12" s="131">
        <v>20</v>
      </c>
      <c r="K12" s="131">
        <v>0</v>
      </c>
      <c r="L12" s="131">
        <v>18</v>
      </c>
      <c r="M12" s="131">
        <v>0</v>
      </c>
      <c r="N12" s="131">
        <v>28</v>
      </c>
      <c r="O12" s="131">
        <v>0</v>
      </c>
      <c r="P12" s="131">
        <v>34</v>
      </c>
      <c r="Q12" s="131">
        <v>0</v>
      </c>
      <c r="R12" s="131">
        <v>40</v>
      </c>
      <c r="S12" s="131">
        <v>0</v>
      </c>
      <c r="T12" s="131">
        <v>25</v>
      </c>
      <c r="U12" s="131">
        <v>0</v>
      </c>
      <c r="V12" s="131">
        <v>15</v>
      </c>
      <c r="W12" s="131">
        <v>0</v>
      </c>
      <c r="X12" s="131">
        <v>10</v>
      </c>
      <c r="Y12" s="131">
        <v>0</v>
      </c>
      <c r="Z12" s="132">
        <v>12</v>
      </c>
      <c r="AA12" s="131">
        <v>0</v>
      </c>
      <c r="AB12" s="131"/>
      <c r="AC12" s="132"/>
    </row>
    <row r="13" spans="1:29" ht="18.75" customHeight="1" x14ac:dyDescent="0.2">
      <c r="A13" s="191"/>
      <c r="B13" s="235" t="s">
        <v>236</v>
      </c>
      <c r="C13" s="236"/>
      <c r="D13" s="120">
        <v>8</v>
      </c>
      <c r="E13" s="59" t="s">
        <v>37</v>
      </c>
      <c r="F13" s="177">
        <f t="shared" ref="F13:F14" si="3">SUM(H13+J13+L13+N13+P13+R13+T13+V13+X13+Z13)</f>
        <v>107</v>
      </c>
      <c r="G13" s="177">
        <f t="shared" si="2"/>
        <v>0</v>
      </c>
      <c r="H13" s="131">
        <v>12</v>
      </c>
      <c r="I13" s="131"/>
      <c r="J13" s="131">
        <v>8</v>
      </c>
      <c r="K13" s="131"/>
      <c r="L13" s="131">
        <v>6</v>
      </c>
      <c r="M13" s="131"/>
      <c r="N13" s="131">
        <v>5</v>
      </c>
      <c r="O13" s="131"/>
      <c r="P13" s="131">
        <v>10</v>
      </c>
      <c r="Q13" s="131"/>
      <c r="R13" s="131">
        <v>25</v>
      </c>
      <c r="S13" s="131"/>
      <c r="T13" s="131">
        <v>25</v>
      </c>
      <c r="U13" s="131"/>
      <c r="V13" s="131">
        <v>10</v>
      </c>
      <c r="W13" s="131"/>
      <c r="X13" s="131">
        <v>6</v>
      </c>
      <c r="Y13" s="131"/>
      <c r="Z13" s="132"/>
      <c r="AA13" s="131"/>
      <c r="AB13" s="131"/>
      <c r="AC13" s="132"/>
    </row>
    <row r="14" spans="1:29" ht="18.75" customHeight="1" x14ac:dyDescent="0.2">
      <c r="A14" s="191"/>
      <c r="B14" s="235" t="s">
        <v>46</v>
      </c>
      <c r="C14" s="236"/>
      <c r="D14" s="120">
        <v>9</v>
      </c>
      <c r="E14" s="59" t="s">
        <v>47</v>
      </c>
      <c r="F14" s="177">
        <f t="shared" si="3"/>
        <v>14</v>
      </c>
      <c r="G14" s="177">
        <f t="shared" si="2"/>
        <v>0</v>
      </c>
      <c r="H14" s="131"/>
      <c r="I14" s="131"/>
      <c r="J14" s="131"/>
      <c r="K14" s="131"/>
      <c r="L14" s="131"/>
      <c r="M14" s="131"/>
      <c r="N14" s="131">
        <v>2</v>
      </c>
      <c r="O14" s="131"/>
      <c r="P14" s="131">
        <v>3</v>
      </c>
      <c r="Q14" s="131"/>
      <c r="R14" s="131">
        <v>3</v>
      </c>
      <c r="S14" s="131"/>
      <c r="T14" s="131">
        <v>4</v>
      </c>
      <c r="U14" s="131"/>
      <c r="V14" s="131">
        <v>2</v>
      </c>
      <c r="W14" s="131"/>
      <c r="X14" s="131"/>
      <c r="Y14" s="131"/>
      <c r="Z14" s="132"/>
      <c r="AA14" s="131"/>
      <c r="AB14" s="131"/>
      <c r="AC14" s="132"/>
    </row>
    <row r="15" spans="1:29" ht="18.75" customHeight="1" x14ac:dyDescent="0.2">
      <c r="A15" s="191"/>
      <c r="B15" s="235" t="s">
        <v>48</v>
      </c>
      <c r="C15" s="236"/>
      <c r="D15" s="121">
        <v>10</v>
      </c>
      <c r="E15" s="59" t="s">
        <v>49</v>
      </c>
      <c r="F15" s="177">
        <f t="shared" ref="F15" si="4">SUM(H15+J15+L15+N15+P15+R15+T15+V15)</f>
        <v>50</v>
      </c>
      <c r="G15" s="177">
        <f t="shared" si="2"/>
        <v>6</v>
      </c>
      <c r="H15" s="131">
        <v>50</v>
      </c>
      <c r="I15" s="131">
        <v>6</v>
      </c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2"/>
      <c r="AA15" s="131"/>
      <c r="AB15" s="131"/>
      <c r="AC15" s="132"/>
    </row>
    <row r="16" spans="1:29" ht="18.75" customHeight="1" x14ac:dyDescent="0.2">
      <c r="A16" s="191"/>
      <c r="B16" s="235" t="s">
        <v>38</v>
      </c>
      <c r="C16" s="236"/>
      <c r="D16" s="120">
        <v>11</v>
      </c>
      <c r="E16" s="59" t="s">
        <v>39</v>
      </c>
      <c r="F16" s="177">
        <f t="shared" ref="F16:F17" si="5">SUM(H16+J16+L16+N16+P16+R16+T16+V16+X16+Z16)</f>
        <v>4</v>
      </c>
      <c r="G16" s="177">
        <f t="shared" si="2"/>
        <v>0</v>
      </c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>
        <v>1</v>
      </c>
      <c r="S16" s="131"/>
      <c r="T16" s="131">
        <v>3</v>
      </c>
      <c r="U16" s="131"/>
      <c r="V16" s="131"/>
      <c r="W16" s="131"/>
      <c r="X16" s="131"/>
      <c r="Y16" s="131"/>
      <c r="Z16" s="132"/>
      <c r="AA16" s="131"/>
      <c r="AB16" s="131"/>
      <c r="AC16" s="132"/>
    </row>
    <row r="17" spans="1:29" ht="18.75" customHeight="1" x14ac:dyDescent="0.2">
      <c r="A17" s="191"/>
      <c r="B17" s="235" t="s">
        <v>90</v>
      </c>
      <c r="C17" s="236"/>
      <c r="D17" s="120">
        <v>12</v>
      </c>
      <c r="E17" s="59" t="s">
        <v>91</v>
      </c>
      <c r="F17" s="177">
        <f t="shared" si="5"/>
        <v>16</v>
      </c>
      <c r="G17" s="177">
        <f t="shared" si="2"/>
        <v>0</v>
      </c>
      <c r="H17" s="131"/>
      <c r="I17" s="131"/>
      <c r="J17" s="131"/>
      <c r="K17" s="131"/>
      <c r="L17" s="131"/>
      <c r="M17" s="131"/>
      <c r="N17" s="131"/>
      <c r="O17" s="131"/>
      <c r="P17" s="131">
        <v>5</v>
      </c>
      <c r="Q17" s="131"/>
      <c r="R17" s="131">
        <v>2</v>
      </c>
      <c r="S17" s="131"/>
      <c r="T17" s="131">
        <v>4</v>
      </c>
      <c r="U17" s="131"/>
      <c r="V17" s="131">
        <v>5</v>
      </c>
      <c r="W17" s="131"/>
      <c r="X17" s="131"/>
      <c r="Y17" s="131"/>
      <c r="Z17" s="132"/>
      <c r="AA17" s="131"/>
      <c r="AB17" s="131"/>
      <c r="AC17" s="132"/>
    </row>
    <row r="18" spans="1:29" ht="18.75" customHeight="1" x14ac:dyDescent="0.2">
      <c r="A18" s="230" t="s">
        <v>322</v>
      </c>
      <c r="B18" s="231"/>
      <c r="C18" s="232"/>
      <c r="D18" s="121">
        <v>13</v>
      </c>
      <c r="E18" s="61"/>
      <c r="F18" s="142">
        <f>SUM(F19:F30)</f>
        <v>1170</v>
      </c>
      <c r="G18" s="142">
        <f>SUM(G19:G35)</f>
        <v>525</v>
      </c>
      <c r="H18" s="142">
        <f>SUM(H19:H35)</f>
        <v>436</v>
      </c>
      <c r="I18" s="142">
        <f>SUM(I19:I35)</f>
        <v>189</v>
      </c>
      <c r="J18" s="142">
        <f>SUM(J19:J35)</f>
        <v>199</v>
      </c>
      <c r="K18" s="142">
        <f>SUM(K20:K35)</f>
        <v>63</v>
      </c>
      <c r="L18" s="142">
        <f t="shared" ref="L18:AC18" si="6">SUM(L19:L35)</f>
        <v>124</v>
      </c>
      <c r="M18" s="142">
        <f t="shared" si="6"/>
        <v>52</v>
      </c>
      <c r="N18" s="142">
        <f t="shared" si="6"/>
        <v>111</v>
      </c>
      <c r="O18" s="142">
        <f t="shared" si="6"/>
        <v>46</v>
      </c>
      <c r="P18" s="142">
        <f t="shared" si="6"/>
        <v>85</v>
      </c>
      <c r="Q18" s="142">
        <f t="shared" si="6"/>
        <v>43</v>
      </c>
      <c r="R18" s="142">
        <f t="shared" si="6"/>
        <v>128</v>
      </c>
      <c r="S18" s="142">
        <f t="shared" si="6"/>
        <v>52</v>
      </c>
      <c r="T18" s="142">
        <f t="shared" si="6"/>
        <v>116</v>
      </c>
      <c r="U18" s="142">
        <f t="shared" si="6"/>
        <v>35</v>
      </c>
      <c r="V18" s="142">
        <f t="shared" si="6"/>
        <v>71</v>
      </c>
      <c r="W18" s="142">
        <f t="shared" si="6"/>
        <v>24</v>
      </c>
      <c r="X18" s="142">
        <f t="shared" si="6"/>
        <v>18</v>
      </c>
      <c r="Y18" s="142">
        <f t="shared" si="6"/>
        <v>3</v>
      </c>
      <c r="Z18" s="145">
        <f t="shared" si="6"/>
        <v>7</v>
      </c>
      <c r="AA18" s="142">
        <f t="shared" si="6"/>
        <v>1</v>
      </c>
      <c r="AB18" s="142">
        <f t="shared" si="6"/>
        <v>0</v>
      </c>
      <c r="AC18" s="145">
        <f t="shared" si="6"/>
        <v>0</v>
      </c>
    </row>
    <row r="19" spans="1:29" ht="18.75" customHeight="1" x14ac:dyDescent="0.2">
      <c r="A19" s="191"/>
      <c r="B19" s="235" t="s">
        <v>240</v>
      </c>
      <c r="C19" s="236"/>
      <c r="D19" s="120">
        <v>14</v>
      </c>
      <c r="E19" s="59" t="s">
        <v>51</v>
      </c>
      <c r="F19" s="131">
        <f>SUM(H19+J19+L19+N19+P19+R19+T19+V19+X19+Z19+AB19)</f>
        <v>215</v>
      </c>
      <c r="G19" s="131">
        <f>SUM(I19+K19+M19+O19+Q19+S19+U19+W19+Y19+AA19+AC19)</f>
        <v>96</v>
      </c>
      <c r="H19" s="131">
        <v>50</v>
      </c>
      <c r="I19" s="131">
        <v>25</v>
      </c>
      <c r="J19" s="131">
        <v>30</v>
      </c>
      <c r="K19" s="131">
        <v>17</v>
      </c>
      <c r="L19" s="131">
        <v>20</v>
      </c>
      <c r="M19" s="131">
        <v>10</v>
      </c>
      <c r="N19" s="131">
        <v>25</v>
      </c>
      <c r="O19" s="131">
        <v>10</v>
      </c>
      <c r="P19" s="131">
        <v>15</v>
      </c>
      <c r="Q19" s="131">
        <v>12</v>
      </c>
      <c r="R19" s="131">
        <v>25</v>
      </c>
      <c r="S19" s="131">
        <v>10</v>
      </c>
      <c r="T19" s="131">
        <v>25</v>
      </c>
      <c r="U19" s="131">
        <v>6</v>
      </c>
      <c r="V19" s="131">
        <v>10</v>
      </c>
      <c r="W19" s="131">
        <v>2</v>
      </c>
      <c r="X19" s="131">
        <v>10</v>
      </c>
      <c r="Y19" s="131">
        <v>3</v>
      </c>
      <c r="Z19" s="132">
        <v>5</v>
      </c>
      <c r="AA19" s="131">
        <v>1</v>
      </c>
      <c r="AB19" s="131"/>
      <c r="AC19" s="132"/>
    </row>
    <row r="20" spans="1:29" ht="18.75" customHeight="1" x14ac:dyDescent="0.2">
      <c r="A20" s="191"/>
      <c r="B20" s="235" t="s">
        <v>243</v>
      </c>
      <c r="C20" s="236"/>
      <c r="D20" s="120">
        <v>15</v>
      </c>
      <c r="E20" s="59" t="s">
        <v>50</v>
      </c>
      <c r="F20" s="131">
        <f>SUM(H20+J20+L20+N20+P20+R20+T20+V20+X20+Z20)</f>
        <v>196</v>
      </c>
      <c r="G20" s="131">
        <f>SUM(I20+K20+M20+O20+Q20+S20+U20+W20)</f>
        <v>85</v>
      </c>
      <c r="H20" s="131">
        <v>55</v>
      </c>
      <c r="I20" s="131">
        <v>28</v>
      </c>
      <c r="J20" s="131">
        <v>24</v>
      </c>
      <c r="K20" s="131">
        <v>10</v>
      </c>
      <c r="L20" s="131">
        <v>15</v>
      </c>
      <c r="M20" s="131">
        <v>5</v>
      </c>
      <c r="N20" s="131">
        <v>18</v>
      </c>
      <c r="O20" s="131">
        <v>7</v>
      </c>
      <c r="P20" s="131">
        <v>25</v>
      </c>
      <c r="Q20" s="131">
        <v>13</v>
      </c>
      <c r="R20" s="131">
        <v>16</v>
      </c>
      <c r="S20" s="131">
        <v>8</v>
      </c>
      <c r="T20" s="131">
        <v>15</v>
      </c>
      <c r="U20" s="131">
        <v>5</v>
      </c>
      <c r="V20" s="131">
        <v>22</v>
      </c>
      <c r="W20" s="131">
        <v>9</v>
      </c>
      <c r="X20" s="131">
        <v>5</v>
      </c>
      <c r="Y20" s="131"/>
      <c r="Z20" s="132">
        <v>1</v>
      </c>
      <c r="AA20" s="131"/>
      <c r="AB20" s="131"/>
      <c r="AC20" s="132"/>
    </row>
    <row r="21" spans="1:29" ht="18.75" customHeight="1" x14ac:dyDescent="0.2">
      <c r="A21" s="191"/>
      <c r="B21" s="235" t="s">
        <v>241</v>
      </c>
      <c r="C21" s="236"/>
      <c r="D21" s="121">
        <v>16</v>
      </c>
      <c r="E21" s="59" t="s">
        <v>52</v>
      </c>
      <c r="F21" s="131">
        <f>SUM(H21+J21+L21+N21+P21+R21+T21+V21+X21+Z21)</f>
        <v>116</v>
      </c>
      <c r="G21" s="131">
        <f>SUM(I21+K21+M21+O21+Q21+S21+U21+W21+Y21+AA21+AC21)</f>
        <v>46</v>
      </c>
      <c r="H21" s="131">
        <v>40</v>
      </c>
      <c r="I21" s="131">
        <v>16</v>
      </c>
      <c r="J21" s="131">
        <v>10</v>
      </c>
      <c r="K21" s="131">
        <v>5</v>
      </c>
      <c r="L21" s="131">
        <v>12</v>
      </c>
      <c r="M21" s="131">
        <v>3</v>
      </c>
      <c r="N21" s="131">
        <v>10</v>
      </c>
      <c r="O21" s="131">
        <v>6</v>
      </c>
      <c r="P21" s="131">
        <v>8</v>
      </c>
      <c r="Q21" s="131">
        <v>4</v>
      </c>
      <c r="R21" s="131">
        <v>16</v>
      </c>
      <c r="S21" s="131">
        <v>5</v>
      </c>
      <c r="T21" s="131">
        <v>10</v>
      </c>
      <c r="U21" s="131">
        <v>5</v>
      </c>
      <c r="V21" s="131">
        <v>6</v>
      </c>
      <c r="W21" s="131">
        <v>2</v>
      </c>
      <c r="X21" s="131">
        <v>3</v>
      </c>
      <c r="Y21" s="131"/>
      <c r="Z21" s="132">
        <v>1</v>
      </c>
      <c r="AA21" s="131"/>
      <c r="AB21" s="131"/>
      <c r="AC21" s="132"/>
    </row>
    <row r="22" spans="1:29" ht="18.75" customHeight="1" x14ac:dyDescent="0.2">
      <c r="A22" s="191"/>
      <c r="B22" s="235" t="s">
        <v>242</v>
      </c>
      <c r="C22" s="236"/>
      <c r="D22" s="120">
        <v>17</v>
      </c>
      <c r="E22" s="59" t="s">
        <v>53</v>
      </c>
      <c r="F22" s="178">
        <f t="shared" ref="F22" si="7">SUM(H22+J22+L22+N22+P22+R22+T22+V22+X22+Z22+AB22)</f>
        <v>49</v>
      </c>
      <c r="G22" s="131">
        <f>SUM(I22+K22+M22+O22+Q22+S22)</f>
        <v>20</v>
      </c>
      <c r="H22" s="131">
        <v>10</v>
      </c>
      <c r="I22" s="131">
        <v>5</v>
      </c>
      <c r="J22" s="131">
        <v>10</v>
      </c>
      <c r="K22" s="131">
        <v>4</v>
      </c>
      <c r="L22" s="131">
        <v>15</v>
      </c>
      <c r="M22" s="131">
        <v>6</v>
      </c>
      <c r="N22" s="131">
        <v>5</v>
      </c>
      <c r="O22" s="131">
        <v>1</v>
      </c>
      <c r="P22" s="131">
        <v>3</v>
      </c>
      <c r="Q22" s="131">
        <v>1</v>
      </c>
      <c r="R22" s="131">
        <v>6</v>
      </c>
      <c r="S22" s="131">
        <v>3</v>
      </c>
      <c r="T22" s="131"/>
      <c r="U22" s="131"/>
      <c r="V22" s="131"/>
      <c r="W22" s="131"/>
      <c r="X22" s="131"/>
      <c r="Y22" s="131"/>
      <c r="Z22" s="132"/>
      <c r="AA22" s="131"/>
      <c r="AB22" s="131"/>
      <c r="AC22" s="132"/>
    </row>
    <row r="23" spans="1:29" ht="18.75" customHeight="1" x14ac:dyDescent="0.2">
      <c r="A23" s="191"/>
      <c r="B23" s="235" t="s">
        <v>54</v>
      </c>
      <c r="C23" s="236"/>
      <c r="D23" s="120">
        <v>18</v>
      </c>
      <c r="E23" s="59" t="s">
        <v>55</v>
      </c>
      <c r="F23" s="178">
        <f t="shared" ref="F23:F24" si="8">SUM(H23+J23+L23+N23+P23+R23+T23+V23+X23+Z23)</f>
        <v>20</v>
      </c>
      <c r="G23" s="170">
        <f t="shared" ref="G23" si="9">SUM(I23+K23+M23+O23+Q23+S23+U23+W23+Y23+AA23+AC23)</f>
        <v>7</v>
      </c>
      <c r="H23" s="131">
        <v>1</v>
      </c>
      <c r="I23" s="131">
        <v>1</v>
      </c>
      <c r="J23" s="131">
        <v>5</v>
      </c>
      <c r="K23" s="131">
        <v>2</v>
      </c>
      <c r="L23" s="131">
        <v>5</v>
      </c>
      <c r="M23" s="131">
        <v>1</v>
      </c>
      <c r="N23" s="131">
        <v>3</v>
      </c>
      <c r="O23" s="131">
        <v>1</v>
      </c>
      <c r="P23" s="131">
        <v>6</v>
      </c>
      <c r="Q23" s="131">
        <v>2</v>
      </c>
      <c r="R23" s="131"/>
      <c r="S23" s="131"/>
      <c r="T23" s="131"/>
      <c r="U23" s="131"/>
      <c r="V23" s="131"/>
      <c r="W23" s="131"/>
      <c r="X23" s="131"/>
      <c r="Y23" s="131"/>
      <c r="Z23" s="132"/>
      <c r="AA23" s="131"/>
      <c r="AB23" s="131"/>
      <c r="AC23" s="132"/>
    </row>
    <row r="24" spans="1:29" ht="18.75" customHeight="1" x14ac:dyDescent="0.2">
      <c r="A24" s="191"/>
      <c r="B24" s="235" t="s">
        <v>245</v>
      </c>
      <c r="C24" s="236"/>
      <c r="D24" s="121">
        <v>19</v>
      </c>
      <c r="E24" s="59" t="s">
        <v>62</v>
      </c>
      <c r="F24" s="178">
        <f t="shared" si="8"/>
        <v>60</v>
      </c>
      <c r="G24" s="170">
        <f t="shared" ref="G24" si="10">SUM(I24+K24+M24+O24+Q24+S24+U24+W24)</f>
        <v>15</v>
      </c>
      <c r="H24" s="131">
        <v>30</v>
      </c>
      <c r="I24" s="131">
        <v>10</v>
      </c>
      <c r="J24" s="131">
        <v>30</v>
      </c>
      <c r="K24" s="131">
        <v>5</v>
      </c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2"/>
      <c r="AA24" s="131"/>
      <c r="AB24" s="131"/>
      <c r="AC24" s="132"/>
    </row>
    <row r="25" spans="1:29" ht="18.75" customHeight="1" x14ac:dyDescent="0.2">
      <c r="A25" s="191"/>
      <c r="B25" s="235" t="s">
        <v>244</v>
      </c>
      <c r="C25" s="236"/>
      <c r="D25" s="120">
        <v>20</v>
      </c>
      <c r="E25" s="59" t="s">
        <v>65</v>
      </c>
      <c r="F25" s="178">
        <f t="shared" ref="F25" si="11">SUM(H25+J25+L25+N25+P25+R25+T25+V25+X25+Z25+AB25)</f>
        <v>15</v>
      </c>
      <c r="G25" s="170">
        <f t="shared" ref="G25" si="12">SUM(I25+K25+M25+O25+Q25+S25+U25+W25+Y25+AA25+AC25)</f>
        <v>5</v>
      </c>
      <c r="H25" s="131">
        <v>10</v>
      </c>
      <c r="I25" s="131">
        <v>3</v>
      </c>
      <c r="J25" s="131">
        <v>5</v>
      </c>
      <c r="K25" s="131">
        <v>2</v>
      </c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2"/>
      <c r="AA25" s="131"/>
      <c r="AB25" s="131"/>
      <c r="AC25" s="132"/>
    </row>
    <row r="26" spans="1:29" ht="18.75" customHeight="1" x14ac:dyDescent="0.2">
      <c r="A26" s="191"/>
      <c r="B26" s="235" t="s">
        <v>63</v>
      </c>
      <c r="C26" s="236"/>
      <c r="D26" s="120">
        <v>21</v>
      </c>
      <c r="E26" s="59" t="s">
        <v>64</v>
      </c>
      <c r="F26" s="178">
        <f t="shared" ref="F26:F27" si="13">SUM(H26+J26+L26+N26+P26+R26+T26+V26+X26+Z26)</f>
        <v>2</v>
      </c>
      <c r="G26" s="170">
        <f t="shared" ref="G26" si="14">SUM(I26+K26+M26+O26+Q26+S26)</f>
        <v>1</v>
      </c>
      <c r="H26" s="131"/>
      <c r="I26" s="131"/>
      <c r="J26" s="131"/>
      <c r="K26" s="131"/>
      <c r="L26" s="131">
        <v>2</v>
      </c>
      <c r="M26" s="131">
        <v>1</v>
      </c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2"/>
      <c r="AA26" s="131"/>
      <c r="AB26" s="131"/>
      <c r="AC26" s="132"/>
    </row>
    <row r="27" spans="1:29" ht="18.75" customHeight="1" x14ac:dyDescent="0.2">
      <c r="A27" s="191"/>
      <c r="B27" s="235" t="s">
        <v>286</v>
      </c>
      <c r="C27" s="236"/>
      <c r="D27" s="121">
        <v>22</v>
      </c>
      <c r="E27" s="59" t="s">
        <v>56</v>
      </c>
      <c r="F27" s="178">
        <f t="shared" si="13"/>
        <v>300</v>
      </c>
      <c r="G27" s="170">
        <f t="shared" ref="G27" si="15">SUM(I27+K27+M27+O27+Q27+S27+U27+W27+Y27+AA27+AC27)</f>
        <v>128</v>
      </c>
      <c r="H27" s="131">
        <v>150</v>
      </c>
      <c r="I27" s="131">
        <v>65</v>
      </c>
      <c r="J27" s="131">
        <v>55</v>
      </c>
      <c r="K27" s="131">
        <v>23</v>
      </c>
      <c r="L27" s="131">
        <v>30</v>
      </c>
      <c r="M27" s="131">
        <v>15</v>
      </c>
      <c r="N27" s="131">
        <v>25</v>
      </c>
      <c r="O27" s="131">
        <v>11</v>
      </c>
      <c r="P27" s="131">
        <v>13</v>
      </c>
      <c r="Q27" s="131">
        <v>6</v>
      </c>
      <c r="R27" s="131">
        <v>10</v>
      </c>
      <c r="S27" s="131">
        <v>5</v>
      </c>
      <c r="T27" s="131">
        <v>12</v>
      </c>
      <c r="U27" s="131">
        <v>2</v>
      </c>
      <c r="V27" s="131">
        <v>5</v>
      </c>
      <c r="W27" s="131">
        <v>1</v>
      </c>
      <c r="X27" s="131"/>
      <c r="Y27" s="131"/>
      <c r="Z27" s="132"/>
      <c r="AA27" s="131"/>
      <c r="AB27" s="131"/>
      <c r="AC27" s="132"/>
    </row>
    <row r="28" spans="1:29" ht="18.75" customHeight="1" x14ac:dyDescent="0.2">
      <c r="A28" s="191"/>
      <c r="B28" s="235" t="s">
        <v>287</v>
      </c>
      <c r="C28" s="236"/>
      <c r="D28" s="120">
        <v>23</v>
      </c>
      <c r="E28" s="59" t="s">
        <v>57</v>
      </c>
      <c r="F28" s="178">
        <f t="shared" ref="F28" si="16">SUM(H28+J28+L28+N28+P28+R28+T28+V28+X28+Z28+AB28)</f>
        <v>197</v>
      </c>
      <c r="G28" s="170">
        <f t="shared" ref="G28" si="17">SUM(I28+K28+M28+O28+Q28+S28+U28+W28)</f>
        <v>77</v>
      </c>
      <c r="H28" s="131">
        <v>80</v>
      </c>
      <c r="I28" s="131">
        <v>31</v>
      </c>
      <c r="J28" s="131">
        <v>30</v>
      </c>
      <c r="K28" s="131">
        <v>12</v>
      </c>
      <c r="L28" s="131">
        <v>25</v>
      </c>
      <c r="M28" s="131">
        <v>11</v>
      </c>
      <c r="N28" s="131">
        <v>25</v>
      </c>
      <c r="O28" s="131">
        <v>10</v>
      </c>
      <c r="P28" s="131">
        <v>15</v>
      </c>
      <c r="Q28" s="131">
        <v>5</v>
      </c>
      <c r="R28" s="131">
        <v>10</v>
      </c>
      <c r="S28" s="131">
        <v>6</v>
      </c>
      <c r="T28" s="131">
        <v>9</v>
      </c>
      <c r="U28" s="131">
        <v>2</v>
      </c>
      <c r="V28" s="131">
        <v>3</v>
      </c>
      <c r="W28" s="131">
        <v>0</v>
      </c>
      <c r="X28" s="131"/>
      <c r="Y28" s="131"/>
      <c r="Z28" s="132"/>
      <c r="AA28" s="131"/>
      <c r="AB28" s="131"/>
      <c r="AC28" s="132"/>
    </row>
    <row r="29" spans="1:29" ht="18.75" customHeight="1" x14ac:dyDescent="0.2">
      <c r="A29" s="238"/>
      <c r="B29" s="256" t="s">
        <v>246</v>
      </c>
      <c r="C29" s="192" t="s">
        <v>279</v>
      </c>
      <c r="D29" s="120">
        <v>24</v>
      </c>
      <c r="E29" s="59" t="s">
        <v>58</v>
      </c>
      <c r="F29" s="178">
        <f t="shared" ref="F29:F30" si="18">SUM(H29+J29+L29+N29+P29+R29+T29+V29+X29+Z29)</f>
        <v>0</v>
      </c>
      <c r="G29" s="170">
        <f t="shared" ref="G29" si="19">SUM(I29+K29+M29+O29+Q29+S29+U29+W29+Y29+AA29+AC29)</f>
        <v>0</v>
      </c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2"/>
      <c r="AA29" s="131"/>
      <c r="AB29" s="131"/>
      <c r="AC29" s="132"/>
    </row>
    <row r="30" spans="1:29" ht="18.75" customHeight="1" x14ac:dyDescent="0.2">
      <c r="A30" s="239"/>
      <c r="B30" s="256"/>
      <c r="C30" s="192" t="s">
        <v>278</v>
      </c>
      <c r="D30" s="121">
        <v>25</v>
      </c>
      <c r="E30" s="59" t="s">
        <v>59</v>
      </c>
      <c r="F30" s="178">
        <f t="shared" si="18"/>
        <v>0</v>
      </c>
      <c r="G30" s="170">
        <f t="shared" ref="G30" si="20">SUM(I30+K30+M30+O30+Q30+S30)</f>
        <v>0</v>
      </c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2"/>
      <c r="AA30" s="131"/>
      <c r="AB30" s="131"/>
      <c r="AC30" s="132"/>
    </row>
    <row r="31" spans="1:29" ht="18.75" customHeight="1" x14ac:dyDescent="0.2">
      <c r="A31" s="191"/>
      <c r="B31" s="193" t="s">
        <v>316</v>
      </c>
      <c r="C31" s="194"/>
      <c r="D31" s="120">
        <v>26</v>
      </c>
      <c r="E31" s="104">
        <v>98001</v>
      </c>
      <c r="F31" s="178">
        <f t="shared" ref="F31" si="21">SUM(H31+J31+L31+N31+P31+R31+T31+V31+X31+Z31+AB31)</f>
        <v>0</v>
      </c>
      <c r="G31" s="170">
        <f t="shared" ref="G31" si="22">SUM(I31+K31+M31+O31+Q31+S31+U31+W31+Y31+AA31+AC31)</f>
        <v>0</v>
      </c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2"/>
      <c r="AA31" s="131"/>
      <c r="AB31" s="131"/>
      <c r="AC31" s="132"/>
    </row>
    <row r="32" spans="1:29" ht="18.75" customHeight="1" x14ac:dyDescent="0.2">
      <c r="A32" s="191"/>
      <c r="B32" s="235" t="s">
        <v>277</v>
      </c>
      <c r="C32" s="236"/>
      <c r="D32" s="120">
        <v>27</v>
      </c>
      <c r="E32" s="59" t="s">
        <v>60</v>
      </c>
      <c r="F32" s="170">
        <f t="shared" ref="F32:F33" si="23">SUM(H32+J32+L32+N32+P32+R32+T32+V32+X32+Z32)</f>
        <v>0</v>
      </c>
      <c r="G32" s="170">
        <f t="shared" ref="G32" si="24">SUM(I32+K32+M32+O32+Q32+S32+U32+W32)</f>
        <v>0</v>
      </c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2"/>
      <c r="AA32" s="131"/>
      <c r="AB32" s="131"/>
      <c r="AC32" s="132"/>
    </row>
    <row r="33" spans="1:31" ht="18.75" customHeight="1" x14ac:dyDescent="0.2">
      <c r="A33" s="191"/>
      <c r="B33" s="235" t="s">
        <v>276</v>
      </c>
      <c r="C33" s="236"/>
      <c r="D33" s="121">
        <v>28</v>
      </c>
      <c r="E33" s="59" t="s">
        <v>61</v>
      </c>
      <c r="F33" s="170">
        <f t="shared" si="23"/>
        <v>0</v>
      </c>
      <c r="G33" s="170">
        <f t="shared" ref="G33" si="25">SUM(I33+K33+M33+O33+Q33+S33+U33+W33+Y33+AA33+AC33)</f>
        <v>0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2"/>
      <c r="AA33" s="131"/>
      <c r="AB33" s="131"/>
      <c r="AC33" s="132"/>
    </row>
    <row r="34" spans="1:31" ht="18.75" customHeight="1" x14ac:dyDescent="0.2">
      <c r="A34" s="191"/>
      <c r="B34" s="235" t="s">
        <v>176</v>
      </c>
      <c r="C34" s="236"/>
      <c r="D34" s="120">
        <v>29</v>
      </c>
      <c r="E34" s="59" t="s">
        <v>177</v>
      </c>
      <c r="F34" s="170">
        <f t="shared" ref="F34" si="26">SUM(H34+J34+L34+N34+P34+R34+T34+V34+X34+Z34+AB34)</f>
        <v>10</v>
      </c>
      <c r="G34" s="170">
        <f t="shared" ref="G34" si="27">SUM(I34+K34+M34+O34+Q34+S34)</f>
        <v>5</v>
      </c>
      <c r="H34" s="131">
        <v>10</v>
      </c>
      <c r="I34" s="131">
        <v>5</v>
      </c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2"/>
      <c r="AA34" s="131"/>
      <c r="AB34" s="131"/>
      <c r="AC34" s="132"/>
    </row>
    <row r="35" spans="1:31" ht="18.75" customHeight="1" x14ac:dyDescent="0.2">
      <c r="A35" s="191"/>
      <c r="B35" s="235" t="s">
        <v>247</v>
      </c>
      <c r="C35" s="236"/>
      <c r="D35" s="120">
        <v>30</v>
      </c>
      <c r="E35" s="59" t="s">
        <v>102</v>
      </c>
      <c r="F35" s="170">
        <f t="shared" ref="F35" si="28">SUM(H35+J35+L35+N35+P35+R35+T35+V35+X35+Z35)</f>
        <v>115</v>
      </c>
      <c r="G35" s="170">
        <f t="shared" ref="G35" si="29">SUM(I35+K35+M35+O35+Q35+S35+U35+W35+Y35+AA35+AC35)</f>
        <v>40</v>
      </c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>
        <v>45</v>
      </c>
      <c r="S35" s="131">
        <v>15</v>
      </c>
      <c r="T35" s="131">
        <v>45</v>
      </c>
      <c r="U35" s="131">
        <v>15</v>
      </c>
      <c r="V35" s="131">
        <v>25</v>
      </c>
      <c r="W35" s="131">
        <v>10</v>
      </c>
      <c r="X35" s="131"/>
      <c r="Y35" s="131"/>
      <c r="Z35" s="132"/>
      <c r="AA35" s="131"/>
      <c r="AB35" s="131"/>
      <c r="AC35" s="132"/>
    </row>
    <row r="36" spans="1:31" ht="17.25" customHeight="1" x14ac:dyDescent="0.2">
      <c r="A36" s="240" t="s">
        <v>325</v>
      </c>
      <c r="B36" s="241"/>
      <c r="C36" s="195" t="s">
        <v>326</v>
      </c>
      <c r="D36" s="121">
        <v>31</v>
      </c>
      <c r="E36" s="61"/>
      <c r="F36" s="142">
        <f>SUM(F37:F49)</f>
        <v>2959</v>
      </c>
      <c r="G36" s="142">
        <f>SUM(G37:G49)</f>
        <v>1140</v>
      </c>
      <c r="H36" s="142">
        <f>SUM(H37:H49)</f>
        <v>1095</v>
      </c>
      <c r="I36" s="142">
        <f>SUM(H37:H49)</f>
        <v>1095</v>
      </c>
      <c r="J36" s="142">
        <f>SUM(I37:I49)</f>
        <v>382</v>
      </c>
      <c r="K36" s="142">
        <f t="shared" ref="K36:AC36" si="30">SUM(K37:K49)</f>
        <v>130</v>
      </c>
      <c r="L36" s="142">
        <f t="shared" si="30"/>
        <v>316</v>
      </c>
      <c r="M36" s="142">
        <f t="shared" si="30"/>
        <v>124</v>
      </c>
      <c r="N36" s="142">
        <f t="shared" si="30"/>
        <v>276</v>
      </c>
      <c r="O36" s="142">
        <f t="shared" si="30"/>
        <v>106</v>
      </c>
      <c r="P36" s="142">
        <f t="shared" si="30"/>
        <v>300</v>
      </c>
      <c r="Q36" s="142">
        <f t="shared" si="30"/>
        <v>136</v>
      </c>
      <c r="R36" s="142">
        <f t="shared" si="30"/>
        <v>202</v>
      </c>
      <c r="S36" s="142">
        <f t="shared" si="30"/>
        <v>81</v>
      </c>
      <c r="T36" s="142">
        <f t="shared" si="30"/>
        <v>142</v>
      </c>
      <c r="U36" s="142">
        <f t="shared" si="30"/>
        <v>59</v>
      </c>
      <c r="V36" s="142">
        <f t="shared" si="30"/>
        <v>132</v>
      </c>
      <c r="W36" s="142">
        <f t="shared" si="30"/>
        <v>51</v>
      </c>
      <c r="X36" s="142">
        <f t="shared" si="30"/>
        <v>97</v>
      </c>
      <c r="Y36" s="142">
        <f t="shared" si="30"/>
        <v>37</v>
      </c>
      <c r="Z36" s="145">
        <f t="shared" si="30"/>
        <v>86</v>
      </c>
      <c r="AA36" s="142">
        <f t="shared" si="30"/>
        <v>34</v>
      </c>
      <c r="AB36" s="142">
        <f t="shared" si="30"/>
        <v>0</v>
      </c>
      <c r="AC36" s="145">
        <f t="shared" si="30"/>
        <v>0</v>
      </c>
      <c r="AE36" s="133"/>
    </row>
    <row r="37" spans="1:31" ht="17.25" customHeight="1" x14ac:dyDescent="0.2">
      <c r="A37" s="191"/>
      <c r="B37" s="235" t="s">
        <v>252</v>
      </c>
      <c r="C37" s="236"/>
      <c r="D37" s="120">
        <v>32</v>
      </c>
      <c r="E37" s="59" t="s">
        <v>71</v>
      </c>
      <c r="F37" s="170">
        <f>SUM(H37+J37+L37+N37+P37+R37+T37+V37+X37+Z37)</f>
        <v>926</v>
      </c>
      <c r="G37" s="170">
        <f>SUM(I37+K37+M37+O37+Q37+S37+U37+W37+Y37+AA37)</f>
        <v>435</v>
      </c>
      <c r="H37" s="170">
        <v>350</v>
      </c>
      <c r="I37" s="170">
        <v>160</v>
      </c>
      <c r="J37" s="170">
        <v>80</v>
      </c>
      <c r="K37" s="170">
        <v>40</v>
      </c>
      <c r="L37" s="170">
        <v>90</v>
      </c>
      <c r="M37" s="170">
        <v>45</v>
      </c>
      <c r="N37" s="170">
        <v>100</v>
      </c>
      <c r="O37" s="170">
        <v>40</v>
      </c>
      <c r="P37" s="170">
        <v>90</v>
      </c>
      <c r="Q37" s="170">
        <v>45</v>
      </c>
      <c r="R37" s="170">
        <v>80</v>
      </c>
      <c r="S37" s="170">
        <v>40</v>
      </c>
      <c r="T37" s="170">
        <v>50</v>
      </c>
      <c r="U37" s="170">
        <v>25</v>
      </c>
      <c r="V37" s="170">
        <v>35</v>
      </c>
      <c r="W37" s="170">
        <v>16</v>
      </c>
      <c r="X37" s="170">
        <v>26</v>
      </c>
      <c r="Y37" s="170">
        <v>12</v>
      </c>
      <c r="Z37" s="171">
        <v>25</v>
      </c>
      <c r="AA37" s="170">
        <v>12</v>
      </c>
      <c r="AB37" s="170"/>
      <c r="AC37" s="171"/>
    </row>
    <row r="38" spans="1:31" ht="17.25" customHeight="1" x14ac:dyDescent="0.2">
      <c r="A38" s="191"/>
      <c r="B38" s="235" t="s">
        <v>249</v>
      </c>
      <c r="C38" s="236"/>
      <c r="D38" s="120">
        <v>33</v>
      </c>
      <c r="E38" s="59" t="s">
        <v>72</v>
      </c>
      <c r="F38" s="170">
        <f>SUM(H38+J38+L38+N38+P38+R38+T38+V38+X38+Z38)</f>
        <v>794</v>
      </c>
      <c r="G38" s="170">
        <f>SUM(I38+K38+M38+O38+Q38+S38+U38+W38+Y38+AA38)</f>
        <v>384</v>
      </c>
      <c r="H38" s="170">
        <v>200</v>
      </c>
      <c r="I38" s="170">
        <v>100</v>
      </c>
      <c r="J38" s="170">
        <v>90</v>
      </c>
      <c r="K38" s="170">
        <v>45</v>
      </c>
      <c r="L38" s="170">
        <v>80</v>
      </c>
      <c r="M38" s="170">
        <v>40</v>
      </c>
      <c r="N38" s="170">
        <v>74</v>
      </c>
      <c r="O38" s="170">
        <v>25</v>
      </c>
      <c r="P38" s="170">
        <v>100</v>
      </c>
      <c r="Q38" s="170">
        <v>50</v>
      </c>
      <c r="R38" s="170">
        <v>50</v>
      </c>
      <c r="S38" s="170">
        <v>24</v>
      </c>
      <c r="T38" s="170">
        <v>60</v>
      </c>
      <c r="U38" s="170">
        <v>30</v>
      </c>
      <c r="V38" s="170">
        <v>60</v>
      </c>
      <c r="W38" s="170">
        <v>30</v>
      </c>
      <c r="X38" s="170">
        <v>40</v>
      </c>
      <c r="Y38" s="170">
        <v>20</v>
      </c>
      <c r="Z38" s="171">
        <v>40</v>
      </c>
      <c r="AA38" s="170">
        <v>20</v>
      </c>
      <c r="AB38" s="170"/>
      <c r="AC38" s="171"/>
    </row>
    <row r="39" spans="1:31" ht="17.25" customHeight="1" x14ac:dyDescent="0.2">
      <c r="A39" s="191"/>
      <c r="B39" s="235" t="s">
        <v>250</v>
      </c>
      <c r="C39" s="236"/>
      <c r="D39" s="121">
        <v>34</v>
      </c>
      <c r="E39" s="59" t="s">
        <v>74</v>
      </c>
      <c r="F39" s="170">
        <f t="shared" ref="F39:F41" si="31">SUM(H39+J39+L39+N39+P39+R39+T39+V39+X39+Z39)</f>
        <v>0</v>
      </c>
      <c r="G39" s="170">
        <f t="shared" ref="G39:G41" si="32">SUM(I39+K39+M39+O39+Q39+S39+U39+W39+Y39+AA39)</f>
        <v>0</v>
      </c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1"/>
      <c r="AA39" s="170"/>
      <c r="AB39" s="170"/>
      <c r="AC39" s="171"/>
    </row>
    <row r="40" spans="1:31" ht="17.25" customHeight="1" x14ac:dyDescent="0.2">
      <c r="A40" s="191"/>
      <c r="B40" s="235" t="s">
        <v>255</v>
      </c>
      <c r="C40" s="236"/>
      <c r="D40" s="120">
        <v>35</v>
      </c>
      <c r="E40" s="59" t="s">
        <v>75</v>
      </c>
      <c r="F40" s="178">
        <f t="shared" si="31"/>
        <v>946</v>
      </c>
      <c r="G40" s="178">
        <f t="shared" si="32"/>
        <v>227</v>
      </c>
      <c r="H40" s="170">
        <v>500</v>
      </c>
      <c r="I40" s="170">
        <v>100</v>
      </c>
      <c r="J40" s="170">
        <v>100</v>
      </c>
      <c r="K40" s="170">
        <v>26</v>
      </c>
      <c r="L40" s="170">
        <v>120</v>
      </c>
      <c r="M40" s="170">
        <v>30</v>
      </c>
      <c r="N40" s="170">
        <v>80</v>
      </c>
      <c r="O40" s="170">
        <v>30</v>
      </c>
      <c r="P40" s="170">
        <v>80</v>
      </c>
      <c r="Q40" s="170">
        <v>30</v>
      </c>
      <c r="R40" s="170">
        <v>22</v>
      </c>
      <c r="S40" s="170">
        <v>11</v>
      </c>
      <c r="T40" s="170">
        <v>11</v>
      </c>
      <c r="U40" s="170"/>
      <c r="V40" s="170">
        <v>11</v>
      </c>
      <c r="W40" s="170"/>
      <c r="X40" s="170">
        <v>11</v>
      </c>
      <c r="Y40" s="170"/>
      <c r="Z40" s="171">
        <v>11</v>
      </c>
      <c r="AA40" s="170"/>
      <c r="AB40" s="170"/>
      <c r="AC40" s="171"/>
    </row>
    <row r="41" spans="1:31" ht="17.25" customHeight="1" x14ac:dyDescent="0.2">
      <c r="A41" s="191"/>
      <c r="B41" s="235" t="s">
        <v>256</v>
      </c>
      <c r="C41" s="236"/>
      <c r="D41" s="120">
        <v>36</v>
      </c>
      <c r="E41" s="59" t="s">
        <v>96</v>
      </c>
      <c r="F41" s="178">
        <f t="shared" si="31"/>
        <v>123</v>
      </c>
      <c r="G41" s="178">
        <f t="shared" si="32"/>
        <v>51</v>
      </c>
      <c r="H41" s="170">
        <v>20</v>
      </c>
      <c r="I41" s="170">
        <v>10</v>
      </c>
      <c r="J41" s="170">
        <v>20</v>
      </c>
      <c r="K41" s="170">
        <v>8</v>
      </c>
      <c r="L41" s="170">
        <v>10</v>
      </c>
      <c r="M41" s="170">
        <v>3</v>
      </c>
      <c r="N41" s="170">
        <v>10</v>
      </c>
      <c r="O41" s="170">
        <v>5</v>
      </c>
      <c r="P41" s="170">
        <v>10</v>
      </c>
      <c r="Q41" s="170">
        <v>5</v>
      </c>
      <c r="R41" s="170">
        <v>15</v>
      </c>
      <c r="S41" s="170">
        <v>5</v>
      </c>
      <c r="T41" s="170">
        <v>10</v>
      </c>
      <c r="U41" s="170">
        <v>4</v>
      </c>
      <c r="V41" s="170">
        <v>15</v>
      </c>
      <c r="W41" s="170">
        <v>5</v>
      </c>
      <c r="X41" s="170">
        <v>8</v>
      </c>
      <c r="Y41" s="170">
        <v>4</v>
      </c>
      <c r="Z41" s="171">
        <v>5</v>
      </c>
      <c r="AA41" s="170">
        <v>2</v>
      </c>
      <c r="AB41" s="170"/>
      <c r="AC41" s="171"/>
    </row>
    <row r="42" spans="1:31" ht="17.25" customHeight="1" x14ac:dyDescent="0.2">
      <c r="A42" s="191"/>
      <c r="B42" s="235" t="s">
        <v>253</v>
      </c>
      <c r="C42" s="236"/>
      <c r="D42" s="121">
        <v>37</v>
      </c>
      <c r="E42" s="59" t="s">
        <v>97</v>
      </c>
      <c r="F42" s="178">
        <f t="shared" ref="F42:F49" si="33">SUM(H42+J42+L42+N42+P42+R42+T42+V42+X42+Z42)</f>
        <v>80</v>
      </c>
      <c r="G42" s="178">
        <f t="shared" ref="G42:G49" si="34">SUM(I42+K42+M42+O42+Q42+S42+U42+W42+Y42+AA42)</f>
        <v>35</v>
      </c>
      <c r="H42" s="170">
        <v>20</v>
      </c>
      <c r="I42" s="170">
        <v>10</v>
      </c>
      <c r="J42" s="170">
        <v>20</v>
      </c>
      <c r="K42" s="170">
        <v>10</v>
      </c>
      <c r="L42" s="170">
        <v>13</v>
      </c>
      <c r="M42" s="170">
        <v>5</v>
      </c>
      <c r="N42" s="170">
        <v>8</v>
      </c>
      <c r="O42" s="170">
        <v>4</v>
      </c>
      <c r="P42" s="170">
        <v>10</v>
      </c>
      <c r="Q42" s="170">
        <v>4</v>
      </c>
      <c r="R42" s="170">
        <v>5</v>
      </c>
      <c r="S42" s="170">
        <v>1</v>
      </c>
      <c r="T42" s="170">
        <v>1</v>
      </c>
      <c r="U42" s="170"/>
      <c r="V42" s="170">
        <v>1</v>
      </c>
      <c r="W42" s="170"/>
      <c r="X42" s="170">
        <v>2</v>
      </c>
      <c r="Y42" s="170">
        <v>1</v>
      </c>
      <c r="Z42" s="171"/>
      <c r="AA42" s="170"/>
      <c r="AB42" s="170"/>
      <c r="AC42" s="171"/>
    </row>
    <row r="43" spans="1:31" ht="17.25" customHeight="1" x14ac:dyDescent="0.2">
      <c r="A43" s="191"/>
      <c r="B43" s="235" t="s">
        <v>254</v>
      </c>
      <c r="C43" s="236"/>
      <c r="D43" s="120">
        <v>38</v>
      </c>
      <c r="E43" s="59" t="s">
        <v>95</v>
      </c>
      <c r="F43" s="178">
        <f t="shared" si="33"/>
        <v>20</v>
      </c>
      <c r="G43" s="178">
        <f t="shared" si="34"/>
        <v>8</v>
      </c>
      <c r="H43" s="170">
        <v>5</v>
      </c>
      <c r="I43" s="170">
        <v>2</v>
      </c>
      <c r="J43" s="170">
        <v>3</v>
      </c>
      <c r="K43" s="170">
        <v>1</v>
      </c>
      <c r="L43" s="170">
        <v>3</v>
      </c>
      <c r="M43" s="170">
        <v>1</v>
      </c>
      <c r="N43" s="170">
        <v>4</v>
      </c>
      <c r="O43" s="170">
        <v>2</v>
      </c>
      <c r="P43" s="170">
        <v>5</v>
      </c>
      <c r="Q43" s="170">
        <v>2</v>
      </c>
      <c r="R43" s="170"/>
      <c r="S43" s="170"/>
      <c r="T43" s="170"/>
      <c r="U43" s="170"/>
      <c r="V43" s="170"/>
      <c r="W43" s="170"/>
      <c r="X43" s="170"/>
      <c r="Y43" s="170"/>
      <c r="Z43" s="171"/>
      <c r="AA43" s="170"/>
      <c r="AB43" s="170"/>
      <c r="AC43" s="171"/>
    </row>
    <row r="44" spans="1:31" ht="17.25" customHeight="1" x14ac:dyDescent="0.2">
      <c r="A44" s="191"/>
      <c r="B44" s="235" t="s">
        <v>248</v>
      </c>
      <c r="C44" s="236"/>
      <c r="D44" s="120">
        <v>39</v>
      </c>
      <c r="E44" s="59" t="s">
        <v>73</v>
      </c>
      <c r="F44" s="178">
        <f t="shared" si="33"/>
        <v>0</v>
      </c>
      <c r="G44" s="178">
        <f t="shared" si="34"/>
        <v>0</v>
      </c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1"/>
      <c r="AA44" s="170"/>
      <c r="AB44" s="170"/>
      <c r="AC44" s="171"/>
    </row>
    <row r="45" spans="1:31" ht="17.25" customHeight="1" x14ac:dyDescent="0.2">
      <c r="A45" s="191"/>
      <c r="B45" s="235" t="s">
        <v>251</v>
      </c>
      <c r="C45" s="236"/>
      <c r="D45" s="121">
        <v>40</v>
      </c>
      <c r="E45" s="59" t="s">
        <v>76</v>
      </c>
      <c r="F45" s="178">
        <f t="shared" si="33"/>
        <v>0</v>
      </c>
      <c r="G45" s="178">
        <f t="shared" si="34"/>
        <v>0</v>
      </c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1"/>
      <c r="AA45" s="170"/>
      <c r="AB45" s="170"/>
      <c r="AC45" s="171"/>
    </row>
    <row r="46" spans="1:31" ht="17.25" customHeight="1" x14ac:dyDescent="0.2">
      <c r="A46" s="191"/>
      <c r="B46" s="235" t="s">
        <v>178</v>
      </c>
      <c r="C46" s="236"/>
      <c r="D46" s="120">
        <v>41</v>
      </c>
      <c r="E46" s="59" t="s">
        <v>179</v>
      </c>
      <c r="F46" s="178">
        <f t="shared" si="33"/>
        <v>0</v>
      </c>
      <c r="G46" s="178">
        <f t="shared" si="34"/>
        <v>0</v>
      </c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1"/>
      <c r="AA46" s="170"/>
      <c r="AB46" s="170"/>
      <c r="AC46" s="171"/>
    </row>
    <row r="47" spans="1:31" ht="17.25" customHeight="1" x14ac:dyDescent="0.2">
      <c r="A47" s="191"/>
      <c r="B47" s="235" t="s">
        <v>111</v>
      </c>
      <c r="C47" s="236"/>
      <c r="D47" s="120">
        <v>42</v>
      </c>
      <c r="E47" s="59" t="s">
        <v>112</v>
      </c>
      <c r="F47" s="178">
        <f t="shared" si="33"/>
        <v>20</v>
      </c>
      <c r="G47" s="178">
        <f t="shared" si="34"/>
        <v>0</v>
      </c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>
        <v>20</v>
      </c>
      <c r="S47" s="170"/>
      <c r="T47" s="170"/>
      <c r="U47" s="170"/>
      <c r="V47" s="170"/>
      <c r="W47" s="170"/>
      <c r="X47" s="170"/>
      <c r="Y47" s="170"/>
      <c r="Z47" s="171"/>
      <c r="AA47" s="170"/>
      <c r="AB47" s="170"/>
      <c r="AC47" s="171"/>
    </row>
    <row r="48" spans="1:31" ht="17.25" customHeight="1" x14ac:dyDescent="0.2">
      <c r="A48" s="238"/>
      <c r="B48" s="256" t="s">
        <v>273</v>
      </c>
      <c r="C48" s="192" t="s">
        <v>271</v>
      </c>
      <c r="D48" s="121">
        <v>43</v>
      </c>
      <c r="E48" s="59" t="s">
        <v>109</v>
      </c>
      <c r="F48" s="178">
        <f t="shared" si="33"/>
        <v>0</v>
      </c>
      <c r="G48" s="178">
        <f t="shared" si="34"/>
        <v>0</v>
      </c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1"/>
      <c r="AA48" s="170"/>
      <c r="AB48" s="170"/>
      <c r="AC48" s="171"/>
    </row>
    <row r="49" spans="1:31" ht="17.25" customHeight="1" x14ac:dyDescent="0.2">
      <c r="A49" s="239"/>
      <c r="B49" s="256"/>
      <c r="C49" s="192" t="s">
        <v>257</v>
      </c>
      <c r="D49" s="120">
        <v>44</v>
      </c>
      <c r="E49" s="59" t="s">
        <v>110</v>
      </c>
      <c r="F49" s="178">
        <f t="shared" si="33"/>
        <v>50</v>
      </c>
      <c r="G49" s="178">
        <f t="shared" si="34"/>
        <v>0</v>
      </c>
      <c r="H49" s="83"/>
      <c r="I49" s="83"/>
      <c r="J49" s="83"/>
      <c r="K49" s="83"/>
      <c r="L49" s="103"/>
      <c r="M49" s="103"/>
      <c r="N49" s="103"/>
      <c r="O49" s="103"/>
      <c r="P49" s="103">
        <v>5</v>
      </c>
      <c r="Q49" s="103"/>
      <c r="R49" s="83">
        <v>10</v>
      </c>
      <c r="S49" s="83"/>
      <c r="T49" s="83">
        <v>10</v>
      </c>
      <c r="U49" s="83"/>
      <c r="V49" s="83">
        <v>10</v>
      </c>
      <c r="W49" s="83"/>
      <c r="X49" s="83">
        <v>10</v>
      </c>
      <c r="Y49" s="83"/>
      <c r="Z49" s="86">
        <v>5</v>
      </c>
      <c r="AA49" s="83"/>
      <c r="AB49" s="103"/>
      <c r="AC49" s="102"/>
    </row>
    <row r="50" spans="1:31" ht="17.25" customHeight="1" x14ac:dyDescent="0.2">
      <c r="A50" s="240" t="s">
        <v>327</v>
      </c>
      <c r="B50" s="241"/>
      <c r="C50" s="195" t="s">
        <v>328</v>
      </c>
      <c r="D50" s="120">
        <v>45</v>
      </c>
      <c r="E50" s="61"/>
      <c r="F50" s="142">
        <f t="shared" ref="F50:AC50" si="35">SUM(F51:F55)</f>
        <v>461</v>
      </c>
      <c r="G50" s="142">
        <f t="shared" si="35"/>
        <v>195</v>
      </c>
      <c r="H50" s="142">
        <f t="shared" si="35"/>
        <v>160</v>
      </c>
      <c r="I50" s="142">
        <f t="shared" si="35"/>
        <v>65</v>
      </c>
      <c r="J50" s="142">
        <f t="shared" si="35"/>
        <v>100</v>
      </c>
      <c r="K50" s="142">
        <f t="shared" si="35"/>
        <v>50</v>
      </c>
      <c r="L50" s="142">
        <f t="shared" si="35"/>
        <v>75</v>
      </c>
      <c r="M50" s="142">
        <f t="shared" si="35"/>
        <v>35</v>
      </c>
      <c r="N50" s="142">
        <f t="shared" si="35"/>
        <v>35</v>
      </c>
      <c r="O50" s="142">
        <f t="shared" si="35"/>
        <v>13</v>
      </c>
      <c r="P50" s="142">
        <f t="shared" si="35"/>
        <v>31</v>
      </c>
      <c r="Q50" s="142">
        <f t="shared" si="35"/>
        <v>11</v>
      </c>
      <c r="R50" s="142">
        <f t="shared" si="35"/>
        <v>18</v>
      </c>
      <c r="S50" s="142">
        <f t="shared" si="35"/>
        <v>6</v>
      </c>
      <c r="T50" s="142">
        <f t="shared" si="35"/>
        <v>15</v>
      </c>
      <c r="U50" s="142">
        <f t="shared" si="35"/>
        <v>7</v>
      </c>
      <c r="V50" s="142">
        <f t="shared" si="35"/>
        <v>15</v>
      </c>
      <c r="W50" s="142">
        <f t="shared" si="35"/>
        <v>4</v>
      </c>
      <c r="X50" s="142">
        <f t="shared" si="35"/>
        <v>12</v>
      </c>
      <c r="Y50" s="142">
        <f t="shared" si="35"/>
        <v>4</v>
      </c>
      <c r="Z50" s="145">
        <f t="shared" si="35"/>
        <v>0</v>
      </c>
      <c r="AA50" s="142">
        <f t="shared" si="35"/>
        <v>0</v>
      </c>
      <c r="AB50" s="142">
        <f t="shared" si="35"/>
        <v>0</v>
      </c>
      <c r="AC50" s="145">
        <f t="shared" si="35"/>
        <v>0</v>
      </c>
    </row>
    <row r="51" spans="1:31" ht="17.25" customHeight="1" x14ac:dyDescent="0.2">
      <c r="A51" s="191"/>
      <c r="B51" s="235" t="s">
        <v>123</v>
      </c>
      <c r="C51" s="236"/>
      <c r="D51" s="121">
        <v>46</v>
      </c>
      <c r="E51" s="59" t="s">
        <v>124</v>
      </c>
      <c r="F51" s="170">
        <f>SUM(H51+J51+L51+N51+P51+R51+T51+V51+X51)</f>
        <v>104</v>
      </c>
      <c r="G51" s="170">
        <f>SUM(I51+K51+M51+O51+Q51+S51+U51+W51+Y51)</f>
        <v>36</v>
      </c>
      <c r="H51" s="170">
        <v>40</v>
      </c>
      <c r="I51" s="170">
        <v>15</v>
      </c>
      <c r="J51" s="170">
        <v>20</v>
      </c>
      <c r="K51" s="170">
        <v>10</v>
      </c>
      <c r="L51" s="170">
        <v>5</v>
      </c>
      <c r="M51" s="170">
        <v>1</v>
      </c>
      <c r="N51" s="170">
        <v>5</v>
      </c>
      <c r="O51" s="170">
        <v>1</v>
      </c>
      <c r="P51" s="170">
        <v>6</v>
      </c>
      <c r="Q51" s="170">
        <v>1</v>
      </c>
      <c r="R51" s="170">
        <v>3</v>
      </c>
      <c r="S51" s="170">
        <v>1</v>
      </c>
      <c r="T51" s="170">
        <v>5</v>
      </c>
      <c r="U51" s="170">
        <v>2</v>
      </c>
      <c r="V51" s="170">
        <v>10</v>
      </c>
      <c r="W51" s="170">
        <v>3</v>
      </c>
      <c r="X51" s="170">
        <v>10</v>
      </c>
      <c r="Y51" s="170">
        <v>2</v>
      </c>
      <c r="Z51" s="171"/>
      <c r="AA51" s="170"/>
      <c r="AB51" s="170"/>
      <c r="AC51" s="171"/>
    </row>
    <row r="52" spans="1:31" ht="17.25" customHeight="1" x14ac:dyDescent="0.2">
      <c r="A52" s="191"/>
      <c r="B52" s="235" t="s">
        <v>317</v>
      </c>
      <c r="C52" s="236"/>
      <c r="D52" s="120">
        <v>47</v>
      </c>
      <c r="E52" s="59" t="s">
        <v>122</v>
      </c>
      <c r="F52" s="170">
        <f t="shared" ref="F52:F55" si="36">SUM(H52+J52+L52+N52+P52+R52+T52+V52+X52)</f>
        <v>0</v>
      </c>
      <c r="G52" s="170">
        <f t="shared" ref="G52:G55" si="37">SUM(I52+K52+M52+O52+Q52+S52+U52+W52+Y52)</f>
        <v>0</v>
      </c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1"/>
      <c r="AA52" s="170"/>
      <c r="AB52" s="170"/>
      <c r="AC52" s="171"/>
    </row>
    <row r="53" spans="1:31" ht="17.25" customHeight="1" x14ac:dyDescent="0.2">
      <c r="A53" s="191"/>
      <c r="B53" s="235" t="s">
        <v>318</v>
      </c>
      <c r="C53" s="236"/>
      <c r="D53" s="120">
        <v>48</v>
      </c>
      <c r="E53" s="104">
        <v>42002</v>
      </c>
      <c r="F53" s="170">
        <f t="shared" si="36"/>
        <v>0</v>
      </c>
      <c r="G53" s="170">
        <f t="shared" si="37"/>
        <v>0</v>
      </c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1"/>
      <c r="AA53" s="170"/>
      <c r="AB53" s="170"/>
      <c r="AC53" s="171"/>
    </row>
    <row r="54" spans="1:31" ht="17.25" customHeight="1" x14ac:dyDescent="0.2">
      <c r="A54" s="191"/>
      <c r="B54" s="235" t="s">
        <v>125</v>
      </c>
      <c r="C54" s="236"/>
      <c r="D54" s="121">
        <v>49</v>
      </c>
      <c r="E54" s="59" t="s">
        <v>126</v>
      </c>
      <c r="F54" s="170">
        <f t="shared" si="36"/>
        <v>357</v>
      </c>
      <c r="G54" s="170">
        <f t="shared" si="37"/>
        <v>159</v>
      </c>
      <c r="H54" s="170">
        <v>120</v>
      </c>
      <c r="I54" s="170">
        <v>50</v>
      </c>
      <c r="J54" s="170">
        <v>80</v>
      </c>
      <c r="K54" s="170">
        <v>40</v>
      </c>
      <c r="L54" s="170">
        <v>70</v>
      </c>
      <c r="M54" s="170">
        <v>34</v>
      </c>
      <c r="N54" s="170">
        <v>30</v>
      </c>
      <c r="O54" s="170">
        <v>12</v>
      </c>
      <c r="P54" s="170">
        <v>25</v>
      </c>
      <c r="Q54" s="170">
        <v>10</v>
      </c>
      <c r="R54" s="170">
        <v>15</v>
      </c>
      <c r="S54" s="170">
        <v>5</v>
      </c>
      <c r="T54" s="170">
        <v>10</v>
      </c>
      <c r="U54" s="170">
        <v>5</v>
      </c>
      <c r="V54" s="170">
        <v>5</v>
      </c>
      <c r="W54" s="170">
        <v>1</v>
      </c>
      <c r="X54" s="170">
        <v>2</v>
      </c>
      <c r="Y54" s="170">
        <v>2</v>
      </c>
      <c r="Z54" s="171"/>
      <c r="AA54" s="170"/>
      <c r="AB54" s="170"/>
      <c r="AC54" s="171"/>
    </row>
    <row r="55" spans="1:31" ht="17.25" customHeight="1" x14ac:dyDescent="0.2">
      <c r="A55" s="191"/>
      <c r="B55" s="235" t="s">
        <v>275</v>
      </c>
      <c r="C55" s="236"/>
      <c r="D55" s="120">
        <v>50</v>
      </c>
      <c r="E55" s="59" t="s">
        <v>127</v>
      </c>
      <c r="F55" s="170">
        <f t="shared" si="36"/>
        <v>0</v>
      </c>
      <c r="G55" s="170">
        <f t="shared" si="37"/>
        <v>0</v>
      </c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1"/>
      <c r="AA55" s="170"/>
      <c r="AB55" s="170"/>
      <c r="AC55" s="171"/>
    </row>
    <row r="56" spans="1:31" ht="17.25" customHeight="1" x14ac:dyDescent="0.2">
      <c r="A56" s="240" t="s">
        <v>329</v>
      </c>
      <c r="B56" s="241"/>
      <c r="C56" s="195" t="s">
        <v>330</v>
      </c>
      <c r="D56" s="120">
        <v>51</v>
      </c>
      <c r="E56" s="61"/>
      <c r="F56" s="142">
        <v>98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4"/>
      <c r="AA56" s="143"/>
      <c r="AB56" s="143"/>
      <c r="AC56" s="144"/>
    </row>
    <row r="57" spans="1:31" ht="17.25" customHeight="1" x14ac:dyDescent="0.2">
      <c r="A57" s="191"/>
      <c r="B57" s="235" t="s">
        <v>168</v>
      </c>
      <c r="C57" s="236"/>
      <c r="D57" s="121">
        <v>52</v>
      </c>
      <c r="E57" s="59" t="s">
        <v>169</v>
      </c>
      <c r="F57" s="170">
        <f>SUM(P57+R57+T57+V57)</f>
        <v>25</v>
      </c>
      <c r="G57" s="170">
        <f>SUM(Q57+S57+U57+W57)</f>
        <v>9</v>
      </c>
      <c r="H57" s="170"/>
      <c r="I57" s="170"/>
      <c r="J57" s="170"/>
      <c r="K57" s="170"/>
      <c r="L57" s="170"/>
      <c r="M57" s="170"/>
      <c r="N57" s="170"/>
      <c r="O57" s="170"/>
      <c r="P57" s="170">
        <v>5</v>
      </c>
      <c r="Q57" s="170">
        <v>2</v>
      </c>
      <c r="R57" s="170">
        <v>6</v>
      </c>
      <c r="S57" s="170">
        <v>3</v>
      </c>
      <c r="T57" s="170">
        <v>10</v>
      </c>
      <c r="U57" s="170">
        <v>3</v>
      </c>
      <c r="V57" s="170">
        <v>4</v>
      </c>
      <c r="W57" s="170">
        <v>1</v>
      </c>
      <c r="X57" s="170"/>
      <c r="Y57" s="170"/>
      <c r="Z57" s="171"/>
      <c r="AA57" s="170"/>
      <c r="AB57" s="170"/>
      <c r="AC57" s="171"/>
    </row>
    <row r="58" spans="1:31" ht="17.25" customHeight="1" x14ac:dyDescent="0.2">
      <c r="A58" s="191"/>
      <c r="B58" s="235" t="s">
        <v>170</v>
      </c>
      <c r="C58" s="236"/>
      <c r="D58" s="120">
        <v>53</v>
      </c>
      <c r="E58" s="59" t="s">
        <v>171</v>
      </c>
      <c r="F58" s="170">
        <f>SUM(H58+J58+L58+N58+P58+R58+T58+V58+X58+AB58)</f>
        <v>2</v>
      </c>
      <c r="G58" s="170">
        <f>SUM(I58+K58+M58+O58+Q58+S58+U58+W58+Y58+AA58+AC58)</f>
        <v>0</v>
      </c>
      <c r="H58" s="170">
        <v>2</v>
      </c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1"/>
      <c r="AA58" s="170"/>
      <c r="AB58" s="170"/>
      <c r="AC58" s="171"/>
    </row>
    <row r="59" spans="1:31" ht="17.25" customHeight="1" x14ac:dyDescent="0.2">
      <c r="A59" s="191"/>
      <c r="B59" s="235" t="s">
        <v>172</v>
      </c>
      <c r="C59" s="236"/>
      <c r="D59" s="120">
        <v>54</v>
      </c>
      <c r="E59" s="59" t="s">
        <v>173</v>
      </c>
      <c r="F59" s="170">
        <f t="shared" ref="F59" si="38">SUM(P59+R59+T59+V59)</f>
        <v>0</v>
      </c>
      <c r="G59" s="170">
        <f t="shared" ref="G59" si="39">SUM(Q59+S59+U59+W59)</f>
        <v>0</v>
      </c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1"/>
      <c r="AA59" s="170"/>
      <c r="AB59" s="170"/>
      <c r="AC59" s="171"/>
    </row>
    <row r="60" spans="1:31" ht="17.25" customHeight="1" x14ac:dyDescent="0.2">
      <c r="A60" s="191"/>
      <c r="B60" s="235" t="s">
        <v>258</v>
      </c>
      <c r="C60" s="236"/>
      <c r="D60" s="121">
        <v>55</v>
      </c>
      <c r="E60" s="59" t="s">
        <v>167</v>
      </c>
      <c r="F60" s="170">
        <f t="shared" ref="F60" si="40">SUM(H60+J60+L60+N60+P60+R60+T60+V60+X60+AB60)</f>
        <v>50</v>
      </c>
      <c r="G60" s="170">
        <f t="shared" ref="G60" si="41">SUM(I60+K60+M60+O60+Q60+S60+U60+W60+Y60+AA60+AC60)</f>
        <v>22</v>
      </c>
      <c r="H60" s="170"/>
      <c r="I60" s="170"/>
      <c r="J60" s="170"/>
      <c r="K60" s="170"/>
      <c r="L60" s="170"/>
      <c r="M60" s="170"/>
      <c r="N60" s="170"/>
      <c r="O60" s="170"/>
      <c r="P60" s="170">
        <v>20</v>
      </c>
      <c r="Q60" s="170">
        <v>10</v>
      </c>
      <c r="R60" s="170">
        <v>25</v>
      </c>
      <c r="S60" s="170">
        <v>10</v>
      </c>
      <c r="T60" s="170">
        <v>5</v>
      </c>
      <c r="U60" s="170">
        <v>2</v>
      </c>
      <c r="V60" s="170"/>
      <c r="W60" s="170"/>
      <c r="X60" s="170"/>
      <c r="Y60" s="170"/>
      <c r="Z60" s="171"/>
      <c r="AA60" s="170"/>
      <c r="AB60" s="170"/>
      <c r="AC60" s="171"/>
      <c r="AE60" s="133"/>
    </row>
    <row r="61" spans="1:31" ht="17.25" customHeight="1" x14ac:dyDescent="0.2">
      <c r="A61" s="191"/>
      <c r="B61" s="235" t="s">
        <v>174</v>
      </c>
      <c r="C61" s="236"/>
      <c r="D61" s="120">
        <v>56</v>
      </c>
      <c r="E61" s="59" t="s">
        <v>175</v>
      </c>
      <c r="F61" s="170">
        <f t="shared" ref="F61:G61" si="42">SUM(P61+R61+T61+V61)</f>
        <v>0</v>
      </c>
      <c r="G61" s="170">
        <f t="shared" si="42"/>
        <v>0</v>
      </c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1"/>
      <c r="AA61" s="170"/>
      <c r="AB61" s="170"/>
      <c r="AC61" s="171"/>
    </row>
    <row r="62" spans="1:31" ht="17.25" customHeight="1" x14ac:dyDescent="0.2">
      <c r="A62" s="227" t="s">
        <v>332</v>
      </c>
      <c r="B62" s="228"/>
      <c r="C62" s="229"/>
      <c r="D62" s="120">
        <v>57</v>
      </c>
      <c r="E62" s="61"/>
      <c r="F62" s="142">
        <f t="shared" ref="F62:AC62" si="43">SUM(F63:F76)</f>
        <v>31</v>
      </c>
      <c r="G62" s="142">
        <f t="shared" si="43"/>
        <v>14</v>
      </c>
      <c r="H62" s="142">
        <f t="shared" si="43"/>
        <v>0</v>
      </c>
      <c r="I62" s="142">
        <f t="shared" si="43"/>
        <v>0</v>
      </c>
      <c r="J62" s="142">
        <f t="shared" si="43"/>
        <v>0</v>
      </c>
      <c r="K62" s="142">
        <f t="shared" si="43"/>
        <v>0</v>
      </c>
      <c r="L62" s="142">
        <f t="shared" si="43"/>
        <v>0</v>
      </c>
      <c r="M62" s="142">
        <f t="shared" si="43"/>
        <v>0</v>
      </c>
      <c r="N62" s="142">
        <f t="shared" si="43"/>
        <v>11</v>
      </c>
      <c r="O62" s="142">
        <f t="shared" si="43"/>
        <v>5</v>
      </c>
      <c r="P62" s="142">
        <f t="shared" si="43"/>
        <v>10</v>
      </c>
      <c r="Q62" s="142">
        <f t="shared" si="43"/>
        <v>5</v>
      </c>
      <c r="R62" s="142">
        <f t="shared" si="43"/>
        <v>5</v>
      </c>
      <c r="S62" s="142">
        <f t="shared" si="43"/>
        <v>2</v>
      </c>
      <c r="T62" s="142">
        <f t="shared" si="43"/>
        <v>5</v>
      </c>
      <c r="U62" s="142">
        <f t="shared" si="43"/>
        <v>2</v>
      </c>
      <c r="V62" s="142">
        <f t="shared" si="43"/>
        <v>0</v>
      </c>
      <c r="W62" s="142">
        <f t="shared" si="43"/>
        <v>0</v>
      </c>
      <c r="X62" s="142">
        <f t="shared" si="43"/>
        <v>0</v>
      </c>
      <c r="Y62" s="142">
        <f t="shared" si="43"/>
        <v>0</v>
      </c>
      <c r="Z62" s="145">
        <f t="shared" si="43"/>
        <v>0</v>
      </c>
      <c r="AA62" s="142">
        <f t="shared" si="43"/>
        <v>0</v>
      </c>
      <c r="AB62" s="142">
        <f t="shared" si="43"/>
        <v>0</v>
      </c>
      <c r="AC62" s="145">
        <f t="shared" si="43"/>
        <v>0</v>
      </c>
    </row>
    <row r="63" spans="1:31" ht="17.25" customHeight="1" x14ac:dyDescent="0.2">
      <c r="A63" s="112"/>
      <c r="B63" s="233" t="s">
        <v>259</v>
      </c>
      <c r="C63" s="234"/>
      <c r="D63" s="121">
        <v>58</v>
      </c>
      <c r="E63" s="59" t="s">
        <v>144</v>
      </c>
      <c r="F63" s="170">
        <f>SUM(H63+J63+L63+N63+P63+R63+T63+V63+X63+Z63+AB63)</f>
        <v>0</v>
      </c>
      <c r="G63" s="170">
        <f>SUM(I63+K63+M63+O63+Q63+S63+U63+W63+Y63+AA63+AC63)</f>
        <v>0</v>
      </c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7"/>
      <c r="AA63" s="56"/>
      <c r="AB63" s="56"/>
      <c r="AC63" s="57"/>
    </row>
    <row r="64" spans="1:31" ht="22.5" customHeight="1" x14ac:dyDescent="0.2">
      <c r="A64" s="112"/>
      <c r="B64" s="233" t="s">
        <v>145</v>
      </c>
      <c r="C64" s="234"/>
      <c r="D64" s="120">
        <v>59</v>
      </c>
      <c r="E64" s="59" t="s">
        <v>146</v>
      </c>
      <c r="F64" s="170">
        <f>SUM(H64+J64+L64+N64+P64+R64+T64+V64+X64+Z64+AB64)</f>
        <v>0</v>
      </c>
      <c r="G64" s="170">
        <f>SUM(I64+K64+M64+O64+Q64+S64+U64+W64+Y64+AC64)</f>
        <v>0</v>
      </c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7"/>
      <c r="AA64" s="56"/>
      <c r="AB64" s="56"/>
      <c r="AC64" s="57"/>
    </row>
    <row r="65" spans="1:29" ht="17.25" customHeight="1" x14ac:dyDescent="0.2">
      <c r="A65" s="112"/>
      <c r="B65" s="233" t="s">
        <v>147</v>
      </c>
      <c r="C65" s="234"/>
      <c r="D65" s="120">
        <v>60</v>
      </c>
      <c r="E65" s="59" t="s">
        <v>148</v>
      </c>
      <c r="F65" s="170">
        <f>SUM(H65+J65+L65+N65+P65+R65+T65+V65+X65+Z65+AB65)</f>
        <v>0</v>
      </c>
      <c r="G65" s="170">
        <f>SUM(I65+K65+M65+O65+Q65+S65+U65+W65+Y65+AA65+AC65)</f>
        <v>0</v>
      </c>
      <c r="H65" s="83"/>
      <c r="I65" s="83"/>
      <c r="J65" s="83"/>
      <c r="K65" s="83"/>
      <c r="L65" s="103"/>
      <c r="M65" s="103"/>
      <c r="N65" s="103"/>
      <c r="O65" s="103"/>
      <c r="P65" s="103"/>
      <c r="Q65" s="103"/>
      <c r="R65" s="83"/>
      <c r="S65" s="83"/>
      <c r="T65" s="83"/>
      <c r="U65" s="83"/>
      <c r="V65" s="83"/>
      <c r="W65" s="83"/>
      <c r="X65" s="83"/>
      <c r="Y65" s="83"/>
      <c r="Z65" s="86"/>
      <c r="AA65" s="83"/>
      <c r="AB65" s="103"/>
      <c r="AC65" s="102"/>
    </row>
    <row r="66" spans="1:29" ht="17.25" customHeight="1" x14ac:dyDescent="0.2">
      <c r="A66" s="112"/>
      <c r="B66" s="233" t="s">
        <v>149</v>
      </c>
      <c r="C66" s="234"/>
      <c r="D66" s="121">
        <v>61</v>
      </c>
      <c r="E66" s="59" t="s">
        <v>150</v>
      </c>
      <c r="F66" s="170">
        <f t="shared" ref="F66:F76" si="44">SUM(H66+J66+L66+N66+P66+R66+T66+V66+X66+Z66+AB66)</f>
        <v>0</v>
      </c>
      <c r="G66" s="170">
        <f t="shared" ref="G66" si="45">SUM(I66+K66+M66+O66+Q66+S66+U66+W66+Y66+AA66+AC66)</f>
        <v>0</v>
      </c>
      <c r="H66" s="83"/>
      <c r="I66" s="83"/>
      <c r="J66" s="83"/>
      <c r="K66" s="83"/>
      <c r="L66" s="103"/>
      <c r="M66" s="103"/>
      <c r="N66" s="103"/>
      <c r="O66" s="103"/>
      <c r="P66" s="103"/>
      <c r="Q66" s="103"/>
      <c r="R66" s="83"/>
      <c r="S66" s="83"/>
      <c r="T66" s="83"/>
      <c r="U66" s="83"/>
      <c r="V66" s="83"/>
      <c r="W66" s="83"/>
      <c r="X66" s="83"/>
      <c r="Y66" s="83"/>
      <c r="Z66" s="86"/>
      <c r="AA66" s="83"/>
      <c r="AB66" s="103"/>
      <c r="AC66" s="102"/>
    </row>
    <row r="67" spans="1:29" ht="17.25" customHeight="1" x14ac:dyDescent="0.2">
      <c r="A67" s="112"/>
      <c r="B67" s="233" t="s">
        <v>151</v>
      </c>
      <c r="C67" s="234"/>
      <c r="D67" s="120">
        <v>62</v>
      </c>
      <c r="E67" s="59" t="s">
        <v>152</v>
      </c>
      <c r="F67" s="170">
        <f t="shared" si="44"/>
        <v>0</v>
      </c>
      <c r="G67" s="170">
        <f t="shared" ref="G67" si="46">SUM(I67+K67+M67+O67+Q67+S67+U67+W67+Y67+AC67)</f>
        <v>0</v>
      </c>
      <c r="H67" s="83"/>
      <c r="I67" s="83"/>
      <c r="J67" s="83"/>
      <c r="K67" s="83"/>
      <c r="L67" s="103"/>
      <c r="M67" s="103"/>
      <c r="N67" s="103"/>
      <c r="O67" s="103"/>
      <c r="P67" s="103"/>
      <c r="Q67" s="103"/>
      <c r="R67" s="83"/>
      <c r="S67" s="83"/>
      <c r="T67" s="83"/>
      <c r="U67" s="83"/>
      <c r="V67" s="83"/>
      <c r="W67" s="83"/>
      <c r="X67" s="83"/>
      <c r="Y67" s="83"/>
      <c r="Z67" s="86"/>
      <c r="AA67" s="83"/>
      <c r="AB67" s="103"/>
      <c r="AC67" s="102"/>
    </row>
    <row r="68" spans="1:29" ht="26.25" customHeight="1" x14ac:dyDescent="0.2">
      <c r="A68" s="112"/>
      <c r="B68" s="233" t="s">
        <v>153</v>
      </c>
      <c r="C68" s="234"/>
      <c r="D68" s="120">
        <v>63</v>
      </c>
      <c r="E68" s="59" t="s">
        <v>154</v>
      </c>
      <c r="F68" s="170">
        <f t="shared" si="44"/>
        <v>0</v>
      </c>
      <c r="G68" s="170">
        <f t="shared" ref="G68:G69" si="47">SUM(I68+K68+M68+O68+Q68+S68+U68+W68+Y68+AA68+AC68)</f>
        <v>0</v>
      </c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7"/>
      <c r="AA68" s="56"/>
      <c r="AB68" s="56"/>
      <c r="AC68" s="57"/>
    </row>
    <row r="69" spans="1:29" ht="23.25" customHeight="1" x14ac:dyDescent="0.2">
      <c r="A69" s="112"/>
      <c r="B69" s="233" t="s">
        <v>155</v>
      </c>
      <c r="C69" s="234"/>
      <c r="D69" s="121">
        <v>64</v>
      </c>
      <c r="E69" s="59" t="s">
        <v>156</v>
      </c>
      <c r="F69" s="170">
        <f t="shared" si="44"/>
        <v>0</v>
      </c>
      <c r="G69" s="170">
        <f t="shared" si="47"/>
        <v>0</v>
      </c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7"/>
      <c r="AA69" s="56"/>
      <c r="AB69" s="56"/>
      <c r="AC69" s="57"/>
    </row>
    <row r="70" spans="1:29" ht="17.25" customHeight="1" x14ac:dyDescent="0.2">
      <c r="A70" s="112"/>
      <c r="B70" s="233" t="s">
        <v>157</v>
      </c>
      <c r="C70" s="234"/>
      <c r="D70" s="120">
        <v>65</v>
      </c>
      <c r="E70" s="59" t="s">
        <v>158</v>
      </c>
      <c r="F70" s="170">
        <f t="shared" si="44"/>
        <v>0</v>
      </c>
      <c r="G70" s="170">
        <f t="shared" ref="G70" si="48">SUM(I70+K70+M70+O70+Q70+S70+U70+W70+Y70+AC70)</f>
        <v>0</v>
      </c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7"/>
      <c r="AA70" s="56"/>
      <c r="AB70" s="56"/>
      <c r="AC70" s="57"/>
    </row>
    <row r="71" spans="1:29" ht="17.25" customHeight="1" x14ac:dyDescent="0.2">
      <c r="A71" s="112"/>
      <c r="B71" s="233" t="s">
        <v>159</v>
      </c>
      <c r="C71" s="234"/>
      <c r="D71" s="120">
        <v>66</v>
      </c>
      <c r="E71" s="59" t="s">
        <v>160</v>
      </c>
      <c r="F71" s="170">
        <f t="shared" si="44"/>
        <v>0</v>
      </c>
      <c r="G71" s="170">
        <f t="shared" ref="G71:G72" si="49">SUM(I71+K71+M71+O71+Q71+S71+U71+W71+Y71+AA71+AC71)</f>
        <v>0</v>
      </c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7"/>
      <c r="AA71" s="56"/>
      <c r="AB71" s="56"/>
      <c r="AC71" s="57"/>
    </row>
    <row r="72" spans="1:29" ht="17.25" customHeight="1" x14ac:dyDescent="0.2">
      <c r="A72" s="112"/>
      <c r="B72" s="233" t="s">
        <v>161</v>
      </c>
      <c r="C72" s="234"/>
      <c r="D72" s="121">
        <v>67</v>
      </c>
      <c r="E72" s="59" t="s">
        <v>162</v>
      </c>
      <c r="F72" s="170">
        <f t="shared" si="44"/>
        <v>31</v>
      </c>
      <c r="G72" s="170">
        <f t="shared" si="49"/>
        <v>14</v>
      </c>
      <c r="H72" s="83"/>
      <c r="I72" s="83"/>
      <c r="J72" s="83"/>
      <c r="K72" s="83"/>
      <c r="L72" s="103"/>
      <c r="M72" s="103"/>
      <c r="N72" s="103">
        <v>11</v>
      </c>
      <c r="O72" s="103">
        <v>5</v>
      </c>
      <c r="P72" s="103">
        <v>10</v>
      </c>
      <c r="Q72" s="103">
        <v>5</v>
      </c>
      <c r="R72" s="83">
        <v>5</v>
      </c>
      <c r="S72" s="83">
        <v>2</v>
      </c>
      <c r="T72" s="83">
        <v>5</v>
      </c>
      <c r="U72" s="83">
        <v>2</v>
      </c>
      <c r="V72" s="83"/>
      <c r="W72" s="83"/>
      <c r="X72" s="83"/>
      <c r="Y72" s="83"/>
      <c r="Z72" s="86"/>
      <c r="AA72" s="83"/>
      <c r="AB72" s="103"/>
      <c r="AC72" s="102"/>
    </row>
    <row r="73" spans="1:29" ht="17.25" customHeight="1" x14ac:dyDescent="0.2">
      <c r="A73" s="112"/>
      <c r="B73" s="233" t="s">
        <v>163</v>
      </c>
      <c r="C73" s="234"/>
      <c r="D73" s="120">
        <v>68</v>
      </c>
      <c r="E73" s="104" t="s">
        <v>164</v>
      </c>
      <c r="F73" s="170">
        <f t="shared" si="44"/>
        <v>0</v>
      </c>
      <c r="G73" s="170">
        <f t="shared" ref="G73" si="50">SUM(I73+K73+M73+O73+Q73+S73+U73+W73+Y73+AC73)</f>
        <v>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2"/>
      <c r="AA73" s="103"/>
      <c r="AB73" s="103"/>
      <c r="AC73" s="102"/>
    </row>
    <row r="74" spans="1:29" ht="26.25" customHeight="1" x14ac:dyDescent="0.2">
      <c r="A74" s="112"/>
      <c r="B74" s="233" t="s">
        <v>165</v>
      </c>
      <c r="C74" s="234"/>
      <c r="D74" s="120">
        <v>69</v>
      </c>
      <c r="E74" s="59" t="s">
        <v>166</v>
      </c>
      <c r="F74" s="170">
        <f t="shared" si="44"/>
        <v>0</v>
      </c>
      <c r="G74" s="170">
        <f t="shared" ref="G74:G75" si="51">SUM(I74+K74+M74+O74+Q74+S74+U74+W74+Y74+AA74+AC74)</f>
        <v>0</v>
      </c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7"/>
      <c r="AA74" s="56"/>
      <c r="AB74" s="56"/>
      <c r="AC74" s="57"/>
    </row>
    <row r="75" spans="1:29" ht="36.75" customHeight="1" x14ac:dyDescent="0.2">
      <c r="A75" s="254"/>
      <c r="B75" s="249" t="s">
        <v>260</v>
      </c>
      <c r="C75" s="91" t="s">
        <v>117</v>
      </c>
      <c r="D75" s="121">
        <v>70</v>
      </c>
      <c r="E75" s="59" t="s">
        <v>118</v>
      </c>
      <c r="F75" s="170">
        <f t="shared" si="44"/>
        <v>0</v>
      </c>
      <c r="G75" s="170">
        <f t="shared" si="51"/>
        <v>0</v>
      </c>
      <c r="H75" s="83"/>
      <c r="I75" s="83"/>
      <c r="J75" s="83"/>
      <c r="K75" s="83"/>
      <c r="L75" s="103"/>
      <c r="M75" s="103"/>
      <c r="N75" s="103"/>
      <c r="O75" s="103"/>
      <c r="P75" s="103"/>
      <c r="Q75" s="103"/>
      <c r="R75" s="83"/>
      <c r="S75" s="83"/>
      <c r="T75" s="83"/>
      <c r="U75" s="83"/>
      <c r="V75" s="83"/>
      <c r="W75" s="83"/>
      <c r="X75" s="83"/>
      <c r="Y75" s="83"/>
      <c r="Z75" s="86"/>
      <c r="AA75" s="83"/>
      <c r="AB75" s="103"/>
      <c r="AC75" s="102"/>
    </row>
    <row r="76" spans="1:29" ht="36.75" customHeight="1" x14ac:dyDescent="0.2">
      <c r="A76" s="255"/>
      <c r="B76" s="249"/>
      <c r="C76" s="91" t="s">
        <v>115</v>
      </c>
      <c r="D76" s="120">
        <v>71</v>
      </c>
      <c r="E76" s="62" t="s">
        <v>116</v>
      </c>
      <c r="F76" s="170">
        <f t="shared" si="44"/>
        <v>0</v>
      </c>
      <c r="G76" s="170">
        <f t="shared" ref="G76" si="52">SUM(I76+K76+M76+O76+Q76+S76+U76+W76+Y76+AC76)</f>
        <v>0</v>
      </c>
      <c r="H76" s="83"/>
      <c r="I76" s="83"/>
      <c r="J76" s="83"/>
      <c r="K76" s="83"/>
      <c r="L76" s="103"/>
      <c r="M76" s="103"/>
      <c r="N76" s="103"/>
      <c r="O76" s="103"/>
      <c r="P76" s="103"/>
      <c r="Q76" s="103"/>
      <c r="R76" s="83"/>
      <c r="S76" s="83"/>
      <c r="T76" s="83"/>
      <c r="U76" s="83"/>
      <c r="V76" s="83"/>
      <c r="W76" s="83"/>
      <c r="X76" s="83"/>
      <c r="Y76" s="83"/>
      <c r="Z76" s="86"/>
      <c r="AA76" s="83"/>
      <c r="AB76" s="103"/>
      <c r="AC76" s="102"/>
    </row>
    <row r="77" spans="1:29" ht="15.75" customHeight="1" x14ac:dyDescent="0.2">
      <c r="A77" s="251" t="s">
        <v>331</v>
      </c>
      <c r="B77" s="252"/>
      <c r="C77" s="253"/>
      <c r="D77" s="120">
        <v>72</v>
      </c>
      <c r="E77" s="61"/>
      <c r="F77" s="142">
        <f t="shared" ref="F77:AC77" si="53">SUM(F78:F119)</f>
        <v>1293</v>
      </c>
      <c r="G77" s="142">
        <f t="shared" si="53"/>
        <v>735</v>
      </c>
      <c r="H77" s="142">
        <f t="shared" si="53"/>
        <v>275</v>
      </c>
      <c r="I77" s="142">
        <f t="shared" si="53"/>
        <v>164</v>
      </c>
      <c r="J77" s="142">
        <f t="shared" si="53"/>
        <v>275</v>
      </c>
      <c r="K77" s="142">
        <f t="shared" si="53"/>
        <v>148</v>
      </c>
      <c r="L77" s="142">
        <f t="shared" si="53"/>
        <v>212</v>
      </c>
      <c r="M77" s="142">
        <f t="shared" si="53"/>
        <v>108</v>
      </c>
      <c r="N77" s="142">
        <f t="shared" si="53"/>
        <v>90</v>
      </c>
      <c r="O77" s="142">
        <f t="shared" si="53"/>
        <v>54</v>
      </c>
      <c r="P77" s="142">
        <f t="shared" si="53"/>
        <v>99</v>
      </c>
      <c r="Q77" s="142">
        <f t="shared" si="53"/>
        <v>55</v>
      </c>
      <c r="R77" s="142">
        <f t="shared" si="53"/>
        <v>90</v>
      </c>
      <c r="S77" s="142">
        <f t="shared" si="53"/>
        <v>41</v>
      </c>
      <c r="T77" s="142">
        <f t="shared" si="53"/>
        <v>112</v>
      </c>
      <c r="U77" s="142">
        <f t="shared" si="53"/>
        <v>74</v>
      </c>
      <c r="V77" s="142">
        <f t="shared" si="53"/>
        <v>56</v>
      </c>
      <c r="W77" s="142">
        <f t="shared" si="53"/>
        <v>29</v>
      </c>
      <c r="X77" s="142">
        <f t="shared" si="53"/>
        <v>54</v>
      </c>
      <c r="Y77" s="142">
        <f t="shared" si="53"/>
        <v>42</v>
      </c>
      <c r="Z77" s="145">
        <f t="shared" si="53"/>
        <v>30</v>
      </c>
      <c r="AA77" s="142">
        <f t="shared" si="53"/>
        <v>20</v>
      </c>
      <c r="AB77" s="142">
        <f t="shared" si="53"/>
        <v>0</v>
      </c>
      <c r="AC77" s="145">
        <f t="shared" si="53"/>
        <v>0</v>
      </c>
    </row>
    <row r="78" spans="1:29" ht="15.75" customHeight="1" x14ac:dyDescent="0.2">
      <c r="A78" s="112"/>
      <c r="B78" s="233" t="s">
        <v>266</v>
      </c>
      <c r="C78" s="234"/>
      <c r="D78" s="121">
        <v>73</v>
      </c>
      <c r="E78" s="62" t="s">
        <v>99</v>
      </c>
      <c r="F78" s="83">
        <f t="shared" ref="F78:G80" si="54">SUM(H78+J78+L78+N78+P78+R78+T78+V78+X78+Z78+AB78)</f>
        <v>65</v>
      </c>
      <c r="G78" s="83">
        <f t="shared" si="54"/>
        <v>18</v>
      </c>
      <c r="H78" s="83"/>
      <c r="I78" s="83"/>
      <c r="J78" s="83"/>
      <c r="K78" s="83"/>
      <c r="L78" s="103"/>
      <c r="M78" s="103"/>
      <c r="N78" s="103"/>
      <c r="O78" s="103"/>
      <c r="P78" s="103">
        <v>24</v>
      </c>
      <c r="Q78" s="103">
        <v>10</v>
      </c>
      <c r="R78" s="83">
        <v>25</v>
      </c>
      <c r="S78" s="83">
        <v>5</v>
      </c>
      <c r="T78" s="83">
        <v>10</v>
      </c>
      <c r="U78" s="83">
        <v>2</v>
      </c>
      <c r="V78" s="83">
        <v>6</v>
      </c>
      <c r="W78" s="83">
        <v>1</v>
      </c>
      <c r="X78" s="83"/>
      <c r="Y78" s="83"/>
      <c r="Z78" s="86"/>
      <c r="AA78" s="83"/>
      <c r="AB78" s="103"/>
      <c r="AC78" s="102"/>
    </row>
    <row r="79" spans="1:29" ht="15.75" customHeight="1" x14ac:dyDescent="0.2">
      <c r="A79" s="112"/>
      <c r="B79" s="233" t="s">
        <v>197</v>
      </c>
      <c r="C79" s="234"/>
      <c r="D79" s="120">
        <v>74</v>
      </c>
      <c r="E79" s="59" t="s">
        <v>198</v>
      </c>
      <c r="F79" s="83">
        <f t="shared" si="54"/>
        <v>5</v>
      </c>
      <c r="G79" s="83">
        <f t="shared" si="54"/>
        <v>1</v>
      </c>
      <c r="H79" s="83"/>
      <c r="I79" s="83"/>
      <c r="J79" s="83"/>
      <c r="K79" s="83"/>
      <c r="L79" s="103"/>
      <c r="M79" s="103"/>
      <c r="N79" s="103"/>
      <c r="O79" s="103"/>
      <c r="P79" s="103"/>
      <c r="Q79" s="103"/>
      <c r="R79" s="83">
        <v>5</v>
      </c>
      <c r="S79" s="83">
        <v>1</v>
      </c>
      <c r="T79" s="83"/>
      <c r="U79" s="83"/>
      <c r="V79" s="83"/>
      <c r="W79" s="83"/>
      <c r="X79" s="83"/>
      <c r="Y79" s="83"/>
      <c r="Z79" s="86"/>
      <c r="AA79" s="83"/>
      <c r="AB79" s="103"/>
      <c r="AC79" s="102"/>
    </row>
    <row r="80" spans="1:29" ht="15.75" customHeight="1" x14ac:dyDescent="0.2">
      <c r="A80" s="112"/>
      <c r="B80" s="233" t="s">
        <v>267</v>
      </c>
      <c r="C80" s="234"/>
      <c r="D80" s="120">
        <v>75</v>
      </c>
      <c r="E80" s="104" t="s">
        <v>98</v>
      </c>
      <c r="F80" s="103">
        <f t="shared" si="54"/>
        <v>25</v>
      </c>
      <c r="G80" s="103">
        <f t="shared" si="54"/>
        <v>12</v>
      </c>
      <c r="H80" s="103">
        <v>20</v>
      </c>
      <c r="I80" s="103">
        <v>10</v>
      </c>
      <c r="J80" s="103">
        <v>5</v>
      </c>
      <c r="K80" s="103">
        <v>2</v>
      </c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2"/>
      <c r="AA80" s="103"/>
      <c r="AB80" s="103"/>
      <c r="AC80" s="102"/>
    </row>
    <row r="81" spans="1:29" ht="15.75" customHeight="1" x14ac:dyDescent="0.2">
      <c r="A81" s="112"/>
      <c r="B81" s="233" t="s">
        <v>307</v>
      </c>
      <c r="C81" s="234"/>
      <c r="D81" s="121">
        <v>76</v>
      </c>
      <c r="E81" s="104" t="s">
        <v>68</v>
      </c>
      <c r="F81" s="170">
        <f t="shared" ref="F81:F119" si="55">SUM(H81+J81+L81+N81+P81+R81+T81+V81+X81+Z81+AB81)</f>
        <v>8</v>
      </c>
      <c r="G81" s="170">
        <f t="shared" ref="G81:G119" si="56">SUM(I81+K81+M81+O81+Q81+S81+U81+W81+Y81+AA81+AC81)</f>
        <v>4</v>
      </c>
      <c r="H81" s="103">
        <v>8</v>
      </c>
      <c r="I81" s="103">
        <v>4</v>
      </c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2"/>
      <c r="AA81" s="103"/>
      <c r="AB81" s="103"/>
      <c r="AC81" s="102"/>
    </row>
    <row r="82" spans="1:29" ht="15.75" customHeight="1" x14ac:dyDescent="0.2">
      <c r="A82" s="112"/>
      <c r="B82" s="233" t="s">
        <v>69</v>
      </c>
      <c r="C82" s="234"/>
      <c r="D82" s="120">
        <v>77</v>
      </c>
      <c r="E82" s="59" t="s">
        <v>70</v>
      </c>
      <c r="F82" s="170">
        <f t="shared" si="55"/>
        <v>21</v>
      </c>
      <c r="G82" s="170">
        <f t="shared" si="56"/>
        <v>9</v>
      </c>
      <c r="H82" s="83">
        <v>10</v>
      </c>
      <c r="I82" s="83">
        <v>4</v>
      </c>
      <c r="J82" s="83">
        <v>8</v>
      </c>
      <c r="K82" s="83">
        <v>4</v>
      </c>
      <c r="L82" s="103">
        <v>3</v>
      </c>
      <c r="M82" s="103">
        <v>1</v>
      </c>
      <c r="N82" s="103"/>
      <c r="O82" s="103"/>
      <c r="P82" s="103"/>
      <c r="Q82" s="103"/>
      <c r="R82" s="83"/>
      <c r="S82" s="83"/>
      <c r="T82" s="83"/>
      <c r="U82" s="83"/>
      <c r="V82" s="83"/>
      <c r="W82" s="83"/>
      <c r="X82" s="83"/>
      <c r="Y82" s="83"/>
      <c r="Z82" s="86"/>
      <c r="AA82" s="83"/>
      <c r="AB82" s="103"/>
      <c r="AC82" s="102"/>
    </row>
    <row r="83" spans="1:29" ht="15.75" customHeight="1" x14ac:dyDescent="0.2">
      <c r="A83" s="112"/>
      <c r="B83" s="233" t="s">
        <v>263</v>
      </c>
      <c r="C83" s="234"/>
      <c r="D83" s="120">
        <v>78</v>
      </c>
      <c r="E83" s="59" t="s">
        <v>67</v>
      </c>
      <c r="F83" s="170">
        <f t="shared" si="55"/>
        <v>25</v>
      </c>
      <c r="G83" s="170">
        <f t="shared" si="56"/>
        <v>14</v>
      </c>
      <c r="H83" s="83">
        <v>12</v>
      </c>
      <c r="I83" s="83">
        <v>7</v>
      </c>
      <c r="J83" s="83">
        <v>9</v>
      </c>
      <c r="K83" s="83">
        <v>5</v>
      </c>
      <c r="L83" s="103">
        <v>4</v>
      </c>
      <c r="M83" s="103">
        <v>2</v>
      </c>
      <c r="N83" s="103"/>
      <c r="O83" s="103"/>
      <c r="P83" s="103"/>
      <c r="Q83" s="103"/>
      <c r="R83" s="83"/>
      <c r="S83" s="83"/>
      <c r="T83" s="83"/>
      <c r="U83" s="83"/>
      <c r="V83" s="83"/>
      <c r="W83" s="83"/>
      <c r="X83" s="83"/>
      <c r="Y83" s="83"/>
      <c r="Z83" s="86"/>
      <c r="AA83" s="83"/>
      <c r="AB83" s="103"/>
      <c r="AC83" s="102"/>
    </row>
    <row r="84" spans="1:29" ht="15.75" customHeight="1" x14ac:dyDescent="0.2">
      <c r="A84" s="112"/>
      <c r="B84" s="233" t="s">
        <v>374</v>
      </c>
      <c r="C84" s="234"/>
      <c r="D84" s="121">
        <v>79</v>
      </c>
      <c r="E84" s="59" t="s">
        <v>85</v>
      </c>
      <c r="F84" s="170">
        <f t="shared" si="55"/>
        <v>12</v>
      </c>
      <c r="G84" s="170">
        <f t="shared" si="56"/>
        <v>5</v>
      </c>
      <c r="H84" s="83"/>
      <c r="I84" s="83"/>
      <c r="J84" s="83"/>
      <c r="K84" s="83"/>
      <c r="L84" s="103"/>
      <c r="M84" s="103"/>
      <c r="N84" s="103"/>
      <c r="O84" s="103"/>
      <c r="P84" s="103"/>
      <c r="Q84" s="103"/>
      <c r="R84" s="83">
        <v>12</v>
      </c>
      <c r="S84" s="83">
        <v>5</v>
      </c>
      <c r="T84" s="83"/>
      <c r="U84" s="83"/>
      <c r="V84" s="83"/>
      <c r="W84" s="83"/>
      <c r="X84" s="83"/>
      <c r="Y84" s="83"/>
      <c r="Z84" s="86"/>
      <c r="AA84" s="83"/>
      <c r="AB84" s="103"/>
      <c r="AC84" s="102"/>
    </row>
    <row r="85" spans="1:29" ht="15.75" customHeight="1" x14ac:dyDescent="0.2">
      <c r="A85" s="112"/>
      <c r="B85" s="233" t="s">
        <v>264</v>
      </c>
      <c r="C85" s="234"/>
      <c r="D85" s="120">
        <v>80</v>
      </c>
      <c r="E85" s="62" t="s">
        <v>66</v>
      </c>
      <c r="F85" s="170">
        <f t="shared" si="55"/>
        <v>94</v>
      </c>
      <c r="G85" s="170">
        <f t="shared" si="56"/>
        <v>45</v>
      </c>
      <c r="H85" s="83">
        <v>15</v>
      </c>
      <c r="I85" s="83">
        <v>5</v>
      </c>
      <c r="J85" s="83">
        <v>20</v>
      </c>
      <c r="K85" s="83">
        <v>10</v>
      </c>
      <c r="L85" s="103">
        <v>16</v>
      </c>
      <c r="M85" s="103">
        <v>7</v>
      </c>
      <c r="N85" s="103">
        <v>20</v>
      </c>
      <c r="O85" s="103">
        <v>9</v>
      </c>
      <c r="P85" s="103">
        <v>15</v>
      </c>
      <c r="Q85" s="103">
        <v>10</v>
      </c>
      <c r="R85" s="83">
        <v>6</v>
      </c>
      <c r="S85" s="83">
        <v>3</v>
      </c>
      <c r="T85" s="83">
        <v>2</v>
      </c>
      <c r="U85" s="83">
        <v>1</v>
      </c>
      <c r="V85" s="83"/>
      <c r="W85" s="83"/>
      <c r="X85" s="83"/>
      <c r="Y85" s="83"/>
      <c r="Z85" s="86"/>
      <c r="AA85" s="83"/>
      <c r="AB85" s="103"/>
      <c r="AC85" s="102"/>
    </row>
    <row r="86" spans="1:29" ht="15.75" customHeight="1" x14ac:dyDescent="0.2">
      <c r="A86" s="112"/>
      <c r="B86" s="233" t="s">
        <v>195</v>
      </c>
      <c r="C86" s="234"/>
      <c r="D86" s="120">
        <v>81</v>
      </c>
      <c r="E86" s="62" t="s">
        <v>196</v>
      </c>
      <c r="F86" s="170">
        <f t="shared" si="55"/>
        <v>10</v>
      </c>
      <c r="G86" s="170">
        <f t="shared" si="56"/>
        <v>5</v>
      </c>
      <c r="H86" s="83"/>
      <c r="I86" s="83"/>
      <c r="J86" s="83"/>
      <c r="K86" s="83"/>
      <c r="L86" s="103"/>
      <c r="M86" s="103"/>
      <c r="N86" s="103"/>
      <c r="O86" s="103"/>
      <c r="P86" s="103"/>
      <c r="Q86" s="103"/>
      <c r="R86" s="83"/>
      <c r="S86" s="83"/>
      <c r="T86" s="83">
        <v>5</v>
      </c>
      <c r="U86" s="83">
        <v>3</v>
      </c>
      <c r="V86" s="83">
        <v>3</v>
      </c>
      <c r="W86" s="83">
        <v>1</v>
      </c>
      <c r="X86" s="83">
        <v>2</v>
      </c>
      <c r="Y86" s="83">
        <v>1</v>
      </c>
      <c r="Z86" s="86"/>
      <c r="AA86" s="83"/>
      <c r="AB86" s="103"/>
      <c r="AC86" s="102"/>
    </row>
    <row r="87" spans="1:29" ht="15.75" customHeight="1" x14ac:dyDescent="0.2">
      <c r="A87" s="112"/>
      <c r="B87" s="233" t="s">
        <v>120</v>
      </c>
      <c r="C87" s="234"/>
      <c r="D87" s="121">
        <v>82</v>
      </c>
      <c r="E87" s="59" t="s">
        <v>121</v>
      </c>
      <c r="F87" s="170">
        <f t="shared" si="55"/>
        <v>0</v>
      </c>
      <c r="G87" s="170">
        <f t="shared" si="56"/>
        <v>0</v>
      </c>
      <c r="H87" s="83"/>
      <c r="I87" s="83"/>
      <c r="J87" s="83"/>
      <c r="K87" s="83"/>
      <c r="L87" s="103"/>
      <c r="M87" s="103"/>
      <c r="N87" s="103"/>
      <c r="O87" s="103"/>
      <c r="P87" s="103"/>
      <c r="Q87" s="103"/>
      <c r="R87" s="83"/>
      <c r="S87" s="83"/>
      <c r="T87" s="83"/>
      <c r="U87" s="83"/>
      <c r="V87" s="83"/>
      <c r="W87" s="83"/>
      <c r="X87" s="83"/>
      <c r="Y87" s="83"/>
      <c r="Z87" s="86"/>
      <c r="AA87" s="83"/>
      <c r="AB87" s="103"/>
      <c r="AC87" s="102"/>
    </row>
    <row r="88" spans="1:29" ht="15.75" customHeight="1" x14ac:dyDescent="0.2">
      <c r="A88" s="112"/>
      <c r="B88" s="233" t="s">
        <v>274</v>
      </c>
      <c r="C88" s="234"/>
      <c r="D88" s="120">
        <v>83</v>
      </c>
      <c r="E88" s="62" t="s">
        <v>119</v>
      </c>
      <c r="F88" s="170">
        <f t="shared" si="55"/>
        <v>19</v>
      </c>
      <c r="G88" s="170">
        <f t="shared" si="56"/>
        <v>10</v>
      </c>
      <c r="H88" s="83">
        <v>10</v>
      </c>
      <c r="I88" s="83">
        <v>5</v>
      </c>
      <c r="J88" s="83">
        <v>5</v>
      </c>
      <c r="K88" s="83">
        <v>3</v>
      </c>
      <c r="L88" s="103">
        <v>4</v>
      </c>
      <c r="M88" s="103">
        <v>2</v>
      </c>
      <c r="N88" s="103"/>
      <c r="O88" s="103"/>
      <c r="P88" s="103"/>
      <c r="Q88" s="103"/>
      <c r="R88" s="83"/>
      <c r="S88" s="83"/>
      <c r="T88" s="83"/>
      <c r="U88" s="83"/>
      <c r="V88" s="83"/>
      <c r="W88" s="83"/>
      <c r="X88" s="83"/>
      <c r="Y88" s="83"/>
      <c r="Z88" s="86"/>
      <c r="AA88" s="83"/>
      <c r="AB88" s="103"/>
      <c r="AC88" s="102"/>
    </row>
    <row r="89" spans="1:29" ht="15.75" customHeight="1" x14ac:dyDescent="0.2">
      <c r="A89" s="112"/>
      <c r="B89" s="233" t="s">
        <v>113</v>
      </c>
      <c r="C89" s="234"/>
      <c r="D89" s="120">
        <v>84</v>
      </c>
      <c r="E89" s="62" t="s">
        <v>114</v>
      </c>
      <c r="F89" s="170">
        <f t="shared" si="55"/>
        <v>2</v>
      </c>
      <c r="G89" s="170">
        <f t="shared" si="56"/>
        <v>1</v>
      </c>
      <c r="H89" s="83">
        <v>2</v>
      </c>
      <c r="I89" s="83">
        <v>1</v>
      </c>
      <c r="J89" s="83"/>
      <c r="K89" s="83"/>
      <c r="L89" s="103"/>
      <c r="M89" s="103"/>
      <c r="N89" s="103"/>
      <c r="O89" s="103"/>
      <c r="P89" s="103"/>
      <c r="Q89" s="103"/>
      <c r="R89" s="83"/>
      <c r="S89" s="83"/>
      <c r="T89" s="83"/>
      <c r="U89" s="83"/>
      <c r="V89" s="83"/>
      <c r="W89" s="83"/>
      <c r="X89" s="83"/>
      <c r="Y89" s="83"/>
      <c r="Z89" s="86"/>
      <c r="AA89" s="83"/>
      <c r="AB89" s="103"/>
      <c r="AC89" s="102"/>
    </row>
    <row r="90" spans="1:29" ht="15.75" customHeight="1" x14ac:dyDescent="0.2">
      <c r="A90" s="112"/>
      <c r="B90" s="233" t="s">
        <v>100</v>
      </c>
      <c r="C90" s="234"/>
      <c r="D90" s="121">
        <v>85</v>
      </c>
      <c r="E90" s="59" t="s">
        <v>101</v>
      </c>
      <c r="F90" s="170">
        <f t="shared" si="55"/>
        <v>0</v>
      </c>
      <c r="G90" s="170">
        <f t="shared" si="56"/>
        <v>0</v>
      </c>
      <c r="H90" s="83"/>
      <c r="I90" s="83"/>
      <c r="J90" s="83"/>
      <c r="K90" s="83"/>
      <c r="L90" s="103"/>
      <c r="M90" s="103"/>
      <c r="N90" s="103"/>
      <c r="O90" s="103"/>
      <c r="P90" s="103"/>
      <c r="Q90" s="103"/>
      <c r="R90" s="83"/>
      <c r="S90" s="83"/>
      <c r="T90" s="83"/>
      <c r="U90" s="83"/>
      <c r="V90" s="83"/>
      <c r="W90" s="83"/>
      <c r="X90" s="83"/>
      <c r="Y90" s="83"/>
      <c r="Z90" s="86"/>
      <c r="AA90" s="83"/>
      <c r="AB90" s="103"/>
      <c r="AC90" s="102"/>
    </row>
    <row r="91" spans="1:29" ht="15.75" customHeight="1" x14ac:dyDescent="0.2">
      <c r="A91" s="112"/>
      <c r="B91" s="233" t="s">
        <v>103</v>
      </c>
      <c r="C91" s="234"/>
      <c r="D91" s="120">
        <v>86</v>
      </c>
      <c r="E91" s="62" t="s">
        <v>104</v>
      </c>
      <c r="F91" s="170">
        <f t="shared" si="55"/>
        <v>0</v>
      </c>
      <c r="G91" s="170">
        <f t="shared" si="56"/>
        <v>0</v>
      </c>
      <c r="H91" s="83"/>
      <c r="I91" s="83"/>
      <c r="J91" s="83"/>
      <c r="K91" s="83"/>
      <c r="L91" s="103"/>
      <c r="M91" s="103"/>
      <c r="N91" s="103"/>
      <c r="O91" s="103"/>
      <c r="P91" s="103"/>
      <c r="Q91" s="103"/>
      <c r="R91" s="83"/>
      <c r="S91" s="83"/>
      <c r="T91" s="83"/>
      <c r="U91" s="83"/>
      <c r="V91" s="83"/>
      <c r="W91" s="83"/>
      <c r="X91" s="83"/>
      <c r="Y91" s="83"/>
      <c r="Z91" s="86"/>
      <c r="AA91" s="83"/>
      <c r="AB91" s="103"/>
      <c r="AC91" s="102"/>
    </row>
    <row r="92" spans="1:29" ht="15.75" customHeight="1" x14ac:dyDescent="0.2">
      <c r="A92" s="112"/>
      <c r="B92" s="233" t="s">
        <v>105</v>
      </c>
      <c r="C92" s="234"/>
      <c r="D92" s="120">
        <v>87</v>
      </c>
      <c r="E92" s="59" t="s">
        <v>106</v>
      </c>
      <c r="F92" s="170">
        <f t="shared" si="55"/>
        <v>0</v>
      </c>
      <c r="G92" s="170">
        <f t="shared" si="56"/>
        <v>0</v>
      </c>
      <c r="H92" s="83"/>
      <c r="I92" s="83"/>
      <c r="J92" s="83"/>
      <c r="K92" s="83"/>
      <c r="L92" s="103"/>
      <c r="M92" s="103"/>
      <c r="N92" s="103"/>
      <c r="O92" s="103"/>
      <c r="P92" s="103"/>
      <c r="Q92" s="103"/>
      <c r="R92" s="83"/>
      <c r="S92" s="83"/>
      <c r="T92" s="83"/>
      <c r="U92" s="83"/>
      <c r="V92" s="83"/>
      <c r="W92" s="83"/>
      <c r="X92" s="83"/>
      <c r="Y92" s="83"/>
      <c r="Z92" s="86"/>
      <c r="AA92" s="83"/>
      <c r="AB92" s="103"/>
      <c r="AC92" s="102"/>
    </row>
    <row r="93" spans="1:29" ht="15.75" customHeight="1" x14ac:dyDescent="0.2">
      <c r="A93" s="112"/>
      <c r="B93" s="233" t="s">
        <v>107</v>
      </c>
      <c r="C93" s="234"/>
      <c r="D93" s="121">
        <v>88</v>
      </c>
      <c r="E93" s="62" t="s">
        <v>108</v>
      </c>
      <c r="F93" s="170">
        <f t="shared" si="55"/>
        <v>0</v>
      </c>
      <c r="G93" s="170">
        <f t="shared" si="56"/>
        <v>0</v>
      </c>
      <c r="H93" s="83"/>
      <c r="I93" s="83"/>
      <c r="J93" s="83"/>
      <c r="K93" s="83"/>
      <c r="L93" s="103"/>
      <c r="M93" s="103"/>
      <c r="N93" s="103"/>
      <c r="O93" s="103"/>
      <c r="P93" s="103"/>
      <c r="Q93" s="103"/>
      <c r="R93" s="83"/>
      <c r="S93" s="83"/>
      <c r="T93" s="83"/>
      <c r="U93" s="83"/>
      <c r="V93" s="83"/>
      <c r="W93" s="83"/>
      <c r="X93" s="83"/>
      <c r="Y93" s="83"/>
      <c r="Z93" s="86"/>
      <c r="AA93" s="83"/>
      <c r="AB93" s="103"/>
      <c r="AC93" s="102"/>
    </row>
    <row r="94" spans="1:29" ht="15.75" customHeight="1" x14ac:dyDescent="0.2">
      <c r="A94" s="112"/>
      <c r="B94" s="233" t="s">
        <v>265</v>
      </c>
      <c r="C94" s="234"/>
      <c r="D94" s="120">
        <v>89</v>
      </c>
      <c r="E94" s="59" t="s">
        <v>77</v>
      </c>
      <c r="F94" s="170">
        <f t="shared" si="55"/>
        <v>361</v>
      </c>
      <c r="G94" s="170">
        <f t="shared" si="56"/>
        <v>202</v>
      </c>
      <c r="H94" s="83">
        <v>120</v>
      </c>
      <c r="I94" s="83">
        <v>78</v>
      </c>
      <c r="J94" s="83">
        <v>90</v>
      </c>
      <c r="K94" s="83">
        <v>46</v>
      </c>
      <c r="L94" s="103">
        <v>65</v>
      </c>
      <c r="M94" s="103">
        <v>30</v>
      </c>
      <c r="N94" s="103">
        <v>30</v>
      </c>
      <c r="O94" s="103">
        <v>20</v>
      </c>
      <c r="P94" s="103">
        <v>20</v>
      </c>
      <c r="Q94" s="103">
        <v>10</v>
      </c>
      <c r="R94" s="83">
        <v>12</v>
      </c>
      <c r="S94" s="83">
        <v>7</v>
      </c>
      <c r="T94" s="83">
        <v>15</v>
      </c>
      <c r="U94" s="83">
        <v>8</v>
      </c>
      <c r="V94" s="83">
        <v>7</v>
      </c>
      <c r="W94" s="83">
        <v>2</v>
      </c>
      <c r="X94" s="83">
        <v>2</v>
      </c>
      <c r="Y94" s="83">
        <v>1</v>
      </c>
      <c r="Z94" s="86"/>
      <c r="AA94" s="83"/>
      <c r="AB94" s="103"/>
      <c r="AC94" s="102"/>
    </row>
    <row r="95" spans="1:29" ht="15.75" customHeight="1" x14ac:dyDescent="0.2">
      <c r="A95" s="112"/>
      <c r="B95" s="233" t="s">
        <v>78</v>
      </c>
      <c r="C95" s="234"/>
      <c r="D95" s="120">
        <v>90</v>
      </c>
      <c r="E95" s="59" t="s">
        <v>79</v>
      </c>
      <c r="F95" s="170">
        <f t="shared" si="55"/>
        <v>80</v>
      </c>
      <c r="G95" s="170">
        <f t="shared" si="56"/>
        <v>55</v>
      </c>
      <c r="H95" s="83">
        <v>20</v>
      </c>
      <c r="I95" s="83">
        <v>10</v>
      </c>
      <c r="J95" s="83">
        <v>10</v>
      </c>
      <c r="K95" s="83">
        <v>10</v>
      </c>
      <c r="L95" s="103">
        <v>10</v>
      </c>
      <c r="M95" s="103">
        <v>5</v>
      </c>
      <c r="N95" s="103"/>
      <c r="O95" s="103"/>
      <c r="P95" s="103"/>
      <c r="Q95" s="103"/>
      <c r="R95" s="83"/>
      <c r="S95" s="83"/>
      <c r="T95" s="83">
        <v>40</v>
      </c>
      <c r="U95" s="83">
        <v>30</v>
      </c>
      <c r="V95" s="83"/>
      <c r="W95" s="83"/>
      <c r="X95" s="83"/>
      <c r="Y95" s="83"/>
      <c r="Z95" s="86"/>
      <c r="AA95" s="83"/>
      <c r="AB95" s="103"/>
      <c r="AC95" s="102"/>
    </row>
    <row r="96" spans="1:29" ht="15.75" customHeight="1" x14ac:dyDescent="0.2">
      <c r="A96" s="112"/>
      <c r="B96" s="233" t="s">
        <v>80</v>
      </c>
      <c r="C96" s="234"/>
      <c r="D96" s="121">
        <v>91</v>
      </c>
      <c r="E96" s="62" t="s">
        <v>81</v>
      </c>
      <c r="F96" s="170">
        <f t="shared" si="55"/>
        <v>35</v>
      </c>
      <c r="G96" s="170">
        <f t="shared" si="56"/>
        <v>25</v>
      </c>
      <c r="H96" s="83">
        <v>15</v>
      </c>
      <c r="I96" s="83">
        <v>15</v>
      </c>
      <c r="J96" s="83">
        <v>10</v>
      </c>
      <c r="K96" s="83">
        <v>5</v>
      </c>
      <c r="L96" s="103">
        <v>10</v>
      </c>
      <c r="M96" s="103">
        <v>5</v>
      </c>
      <c r="N96" s="103"/>
      <c r="O96" s="103"/>
      <c r="P96" s="103"/>
      <c r="Q96" s="103"/>
      <c r="R96" s="83"/>
      <c r="S96" s="83"/>
      <c r="T96" s="83"/>
      <c r="U96" s="83"/>
      <c r="V96" s="83"/>
      <c r="W96" s="83"/>
      <c r="X96" s="83"/>
      <c r="Y96" s="83"/>
      <c r="Z96" s="86"/>
      <c r="AA96" s="83"/>
      <c r="AB96" s="103"/>
      <c r="AC96" s="102"/>
    </row>
    <row r="97" spans="1:31" ht="15.75" customHeight="1" x14ac:dyDescent="0.2">
      <c r="A97" s="112"/>
      <c r="B97" s="233" t="s">
        <v>82</v>
      </c>
      <c r="C97" s="234"/>
      <c r="D97" s="120">
        <v>92</v>
      </c>
      <c r="E97" s="59" t="s">
        <v>83</v>
      </c>
      <c r="F97" s="170">
        <f t="shared" si="55"/>
        <v>22</v>
      </c>
      <c r="G97" s="170">
        <f t="shared" si="56"/>
        <v>22</v>
      </c>
      <c r="H97" s="83">
        <v>8</v>
      </c>
      <c r="I97" s="83">
        <v>8</v>
      </c>
      <c r="J97" s="83">
        <v>8</v>
      </c>
      <c r="K97" s="83">
        <v>8</v>
      </c>
      <c r="L97" s="103">
        <v>6</v>
      </c>
      <c r="M97" s="103">
        <v>6</v>
      </c>
      <c r="N97" s="103"/>
      <c r="O97" s="103"/>
      <c r="P97" s="103"/>
      <c r="Q97" s="103"/>
      <c r="R97" s="83"/>
      <c r="S97" s="83"/>
      <c r="T97" s="83"/>
      <c r="U97" s="83"/>
      <c r="V97" s="83"/>
      <c r="W97" s="83"/>
      <c r="X97" s="83"/>
      <c r="Y97" s="83"/>
      <c r="Z97" s="86"/>
      <c r="AA97" s="83"/>
      <c r="AB97" s="103"/>
      <c r="AC97" s="102"/>
    </row>
    <row r="98" spans="1:31" ht="15.75" customHeight="1" x14ac:dyDescent="0.2">
      <c r="A98" s="112"/>
      <c r="B98" s="233" t="s">
        <v>268</v>
      </c>
      <c r="C98" s="234"/>
      <c r="D98" s="120">
        <v>93</v>
      </c>
      <c r="E98" s="62" t="s">
        <v>84</v>
      </c>
      <c r="F98" s="170">
        <f t="shared" si="55"/>
        <v>80</v>
      </c>
      <c r="G98" s="170">
        <f t="shared" si="56"/>
        <v>40</v>
      </c>
      <c r="H98" s="83">
        <v>30</v>
      </c>
      <c r="I98" s="83">
        <v>15</v>
      </c>
      <c r="J98" s="83">
        <v>20</v>
      </c>
      <c r="K98" s="83">
        <v>10</v>
      </c>
      <c r="L98" s="103">
        <v>30</v>
      </c>
      <c r="M98" s="103">
        <v>15</v>
      </c>
      <c r="N98" s="103"/>
      <c r="O98" s="103"/>
      <c r="P98" s="103"/>
      <c r="Q98" s="103"/>
      <c r="R98" s="83"/>
      <c r="S98" s="83"/>
      <c r="T98" s="83"/>
      <c r="U98" s="83"/>
      <c r="V98" s="83"/>
      <c r="W98" s="83"/>
      <c r="X98" s="83"/>
      <c r="Y98" s="83"/>
      <c r="Z98" s="86"/>
      <c r="AA98" s="83"/>
      <c r="AB98" s="103"/>
      <c r="AC98" s="102"/>
    </row>
    <row r="99" spans="1:31" ht="15.75" customHeight="1" x14ac:dyDescent="0.2">
      <c r="A99" s="112"/>
      <c r="B99" s="233" t="s">
        <v>269</v>
      </c>
      <c r="C99" s="234"/>
      <c r="D99" s="121">
        <v>94</v>
      </c>
      <c r="E99" s="62" t="s">
        <v>92</v>
      </c>
      <c r="F99" s="170">
        <f t="shared" si="55"/>
        <v>8</v>
      </c>
      <c r="G99" s="170">
        <f t="shared" si="56"/>
        <v>2</v>
      </c>
      <c r="H99" s="83">
        <v>5</v>
      </c>
      <c r="I99" s="83">
        <v>2</v>
      </c>
      <c r="J99" s="83"/>
      <c r="K99" s="83"/>
      <c r="L99" s="103">
        <v>3</v>
      </c>
      <c r="M99" s="103"/>
      <c r="N99" s="103"/>
      <c r="O99" s="103"/>
      <c r="P99" s="103"/>
      <c r="Q99" s="103"/>
      <c r="R99" s="83"/>
      <c r="S99" s="83"/>
      <c r="T99" s="83"/>
      <c r="U99" s="83"/>
      <c r="V99" s="83"/>
      <c r="W99" s="83"/>
      <c r="X99" s="83"/>
      <c r="Y99" s="83"/>
      <c r="Z99" s="86"/>
      <c r="AA99" s="83"/>
      <c r="AB99" s="103"/>
      <c r="AC99" s="102"/>
      <c r="AE99" s="133"/>
    </row>
    <row r="100" spans="1:31" ht="15.75" customHeight="1" x14ac:dyDescent="0.2">
      <c r="A100" s="112"/>
      <c r="B100" s="233" t="s">
        <v>93</v>
      </c>
      <c r="C100" s="234"/>
      <c r="D100" s="120">
        <v>95</v>
      </c>
      <c r="E100" s="59" t="s">
        <v>94</v>
      </c>
      <c r="F100" s="170">
        <f t="shared" si="55"/>
        <v>0</v>
      </c>
      <c r="G100" s="170">
        <f t="shared" si="56"/>
        <v>0</v>
      </c>
      <c r="H100" s="83"/>
      <c r="I100" s="83"/>
      <c r="J100" s="83"/>
      <c r="K100" s="83"/>
      <c r="L100" s="103"/>
      <c r="M100" s="103"/>
      <c r="N100" s="103"/>
      <c r="O100" s="103"/>
      <c r="P100" s="103"/>
      <c r="Q100" s="103"/>
      <c r="R100" s="83"/>
      <c r="S100" s="83"/>
      <c r="T100" s="83"/>
      <c r="U100" s="83"/>
      <c r="V100" s="83"/>
      <c r="W100" s="83"/>
      <c r="X100" s="83"/>
      <c r="Y100" s="83"/>
      <c r="Z100" s="86"/>
      <c r="AA100" s="83"/>
      <c r="AB100" s="103"/>
      <c r="AC100" s="102"/>
    </row>
    <row r="101" spans="1:31" ht="25.5" x14ac:dyDescent="0.2">
      <c r="A101" s="113"/>
      <c r="B101" s="249" t="s">
        <v>261</v>
      </c>
      <c r="C101" s="91" t="s">
        <v>128</v>
      </c>
      <c r="D101" s="120">
        <v>96</v>
      </c>
      <c r="E101" s="62" t="s">
        <v>129</v>
      </c>
      <c r="F101" s="170">
        <f t="shared" si="55"/>
        <v>0</v>
      </c>
      <c r="G101" s="170">
        <f t="shared" si="56"/>
        <v>0</v>
      </c>
      <c r="H101" s="83"/>
      <c r="I101" s="83"/>
      <c r="J101" s="83"/>
      <c r="K101" s="83"/>
      <c r="L101" s="103"/>
      <c r="M101" s="103"/>
      <c r="N101" s="103"/>
      <c r="O101" s="103"/>
      <c r="P101" s="103"/>
      <c r="Q101" s="103"/>
      <c r="R101" s="83"/>
      <c r="S101" s="83"/>
      <c r="T101" s="83"/>
      <c r="U101" s="83"/>
      <c r="V101" s="83"/>
      <c r="W101" s="83"/>
      <c r="X101" s="83"/>
      <c r="Y101" s="83"/>
      <c r="Z101" s="86"/>
      <c r="AA101" s="83"/>
      <c r="AB101" s="103"/>
      <c r="AC101" s="102"/>
    </row>
    <row r="102" spans="1:31" ht="38.25" x14ac:dyDescent="0.2">
      <c r="A102" s="58"/>
      <c r="B102" s="249"/>
      <c r="C102" s="91" t="s">
        <v>130</v>
      </c>
      <c r="D102" s="121">
        <v>97</v>
      </c>
      <c r="E102" s="59" t="s">
        <v>131</v>
      </c>
      <c r="F102" s="170">
        <f t="shared" si="55"/>
        <v>0</v>
      </c>
      <c r="G102" s="170">
        <f t="shared" si="56"/>
        <v>0</v>
      </c>
      <c r="H102" s="83"/>
      <c r="I102" s="83"/>
      <c r="J102" s="83"/>
      <c r="K102" s="83"/>
      <c r="L102" s="103"/>
      <c r="M102" s="103"/>
      <c r="N102" s="103"/>
      <c r="O102" s="103"/>
      <c r="P102" s="103"/>
      <c r="Q102" s="103"/>
      <c r="R102" s="83"/>
      <c r="S102" s="83"/>
      <c r="T102" s="83"/>
      <c r="U102" s="83"/>
      <c r="V102" s="83"/>
      <c r="W102" s="83"/>
      <c r="X102" s="83"/>
      <c r="Y102" s="83"/>
      <c r="Z102" s="86"/>
      <c r="AA102" s="83"/>
      <c r="AB102" s="103"/>
      <c r="AC102" s="102"/>
    </row>
    <row r="103" spans="1:31" ht="25.5" x14ac:dyDescent="0.2">
      <c r="A103" s="58"/>
      <c r="B103" s="249"/>
      <c r="C103" s="91" t="s">
        <v>132</v>
      </c>
      <c r="D103" s="120">
        <v>98</v>
      </c>
      <c r="E103" s="62" t="s">
        <v>133</v>
      </c>
      <c r="F103" s="170">
        <f t="shared" si="55"/>
        <v>0</v>
      </c>
      <c r="G103" s="170">
        <f t="shared" si="56"/>
        <v>0</v>
      </c>
      <c r="H103" s="83"/>
      <c r="I103" s="83"/>
      <c r="J103" s="83"/>
      <c r="K103" s="83"/>
      <c r="L103" s="103"/>
      <c r="M103" s="103"/>
      <c r="N103" s="103"/>
      <c r="O103" s="103"/>
      <c r="P103" s="103"/>
      <c r="Q103" s="103"/>
      <c r="R103" s="83"/>
      <c r="S103" s="83"/>
      <c r="T103" s="83"/>
      <c r="U103" s="83"/>
      <c r="V103" s="83"/>
      <c r="W103" s="83"/>
      <c r="X103" s="83"/>
      <c r="Y103" s="83"/>
      <c r="Z103" s="86"/>
      <c r="AA103" s="83"/>
      <c r="AB103" s="103"/>
      <c r="AC103" s="102"/>
    </row>
    <row r="104" spans="1:31" ht="25.5" x14ac:dyDescent="0.2">
      <c r="A104" s="58"/>
      <c r="B104" s="249"/>
      <c r="C104" s="91" t="s">
        <v>288</v>
      </c>
      <c r="D104" s="120">
        <v>99</v>
      </c>
      <c r="E104" s="59" t="s">
        <v>134</v>
      </c>
      <c r="F104" s="170">
        <f t="shared" si="55"/>
        <v>0</v>
      </c>
      <c r="G104" s="170">
        <f t="shared" si="56"/>
        <v>0</v>
      </c>
      <c r="H104" s="83"/>
      <c r="I104" s="83"/>
      <c r="J104" s="83"/>
      <c r="K104" s="83"/>
      <c r="L104" s="103"/>
      <c r="M104" s="103"/>
      <c r="N104" s="103"/>
      <c r="O104" s="103"/>
      <c r="P104" s="103"/>
      <c r="Q104" s="103"/>
      <c r="R104" s="83"/>
      <c r="S104" s="83"/>
      <c r="T104" s="83"/>
      <c r="U104" s="83"/>
      <c r="V104" s="83"/>
      <c r="W104" s="83"/>
      <c r="X104" s="83"/>
      <c r="Y104" s="83"/>
      <c r="Z104" s="86"/>
      <c r="AA104" s="83"/>
      <c r="AB104" s="103"/>
      <c r="AC104" s="102"/>
    </row>
    <row r="105" spans="1:31" ht="25.5" x14ac:dyDescent="0.2">
      <c r="A105" s="63"/>
      <c r="B105" s="249"/>
      <c r="C105" s="91" t="s">
        <v>135</v>
      </c>
      <c r="D105" s="121">
        <v>100</v>
      </c>
      <c r="E105" s="62" t="s">
        <v>136</v>
      </c>
      <c r="F105" s="170">
        <f t="shared" si="55"/>
        <v>0</v>
      </c>
      <c r="G105" s="170">
        <f t="shared" si="56"/>
        <v>0</v>
      </c>
      <c r="H105" s="83"/>
      <c r="I105" s="83"/>
      <c r="J105" s="83"/>
      <c r="K105" s="83"/>
      <c r="L105" s="103"/>
      <c r="M105" s="103"/>
      <c r="N105" s="103"/>
      <c r="O105" s="103"/>
      <c r="P105" s="103"/>
      <c r="Q105" s="103"/>
      <c r="R105" s="83"/>
      <c r="S105" s="83"/>
      <c r="T105" s="83"/>
      <c r="U105" s="83"/>
      <c r="V105" s="83"/>
      <c r="W105" s="83"/>
      <c r="X105" s="83"/>
      <c r="Y105" s="83"/>
      <c r="Z105" s="86"/>
      <c r="AA105" s="83"/>
      <c r="AB105" s="103"/>
      <c r="AC105" s="102"/>
    </row>
    <row r="106" spans="1:31" ht="27" customHeight="1" x14ac:dyDescent="0.2">
      <c r="A106" s="58"/>
      <c r="B106" s="250" t="s">
        <v>262</v>
      </c>
      <c r="C106" s="91" t="s">
        <v>137</v>
      </c>
      <c r="D106" s="120">
        <v>101</v>
      </c>
      <c r="E106" s="62" t="s">
        <v>138</v>
      </c>
      <c r="F106" s="170">
        <f t="shared" si="55"/>
        <v>0</v>
      </c>
      <c r="G106" s="170">
        <f t="shared" si="56"/>
        <v>0</v>
      </c>
      <c r="H106" s="83"/>
      <c r="I106" s="83"/>
      <c r="J106" s="83"/>
      <c r="K106" s="83"/>
      <c r="L106" s="103"/>
      <c r="M106" s="103"/>
      <c r="N106" s="103"/>
      <c r="O106" s="103"/>
      <c r="P106" s="103"/>
      <c r="Q106" s="103"/>
      <c r="R106" s="83"/>
      <c r="S106" s="83"/>
      <c r="T106" s="83"/>
      <c r="U106" s="83"/>
      <c r="V106" s="83"/>
      <c r="W106" s="83"/>
      <c r="X106" s="83"/>
      <c r="Y106" s="83"/>
      <c r="Z106" s="86"/>
      <c r="AA106" s="83"/>
      <c r="AB106" s="103"/>
      <c r="AC106" s="102"/>
    </row>
    <row r="107" spans="1:31" ht="27" customHeight="1" x14ac:dyDescent="0.2">
      <c r="A107" s="63"/>
      <c r="B107" s="250"/>
      <c r="C107" s="91" t="s">
        <v>139</v>
      </c>
      <c r="D107" s="120">
        <v>102</v>
      </c>
      <c r="E107" s="59" t="s">
        <v>140</v>
      </c>
      <c r="F107" s="170">
        <f t="shared" si="55"/>
        <v>0</v>
      </c>
      <c r="G107" s="170">
        <f t="shared" si="56"/>
        <v>0</v>
      </c>
      <c r="H107" s="83"/>
      <c r="I107" s="83"/>
      <c r="J107" s="83"/>
      <c r="K107" s="83"/>
      <c r="L107" s="103"/>
      <c r="M107" s="103"/>
      <c r="N107" s="103"/>
      <c r="O107" s="103"/>
      <c r="P107" s="103"/>
      <c r="Q107" s="103"/>
      <c r="R107" s="83"/>
      <c r="S107" s="83"/>
      <c r="T107" s="83"/>
      <c r="U107" s="83"/>
      <c r="V107" s="83"/>
      <c r="W107" s="83"/>
      <c r="X107" s="83"/>
      <c r="Y107" s="83"/>
      <c r="Z107" s="86"/>
      <c r="AA107" s="83"/>
      <c r="AB107" s="103"/>
      <c r="AC107" s="102"/>
    </row>
    <row r="108" spans="1:31" ht="28.5" customHeight="1" x14ac:dyDescent="0.2">
      <c r="A108" s="112"/>
      <c r="B108" s="233" t="s">
        <v>319</v>
      </c>
      <c r="C108" s="234"/>
      <c r="D108" s="121">
        <v>103</v>
      </c>
      <c r="E108" s="62" t="s">
        <v>141</v>
      </c>
      <c r="F108" s="170">
        <f t="shared" si="55"/>
        <v>0</v>
      </c>
      <c r="G108" s="170">
        <f t="shared" si="56"/>
        <v>0</v>
      </c>
      <c r="H108" s="83"/>
      <c r="I108" s="83"/>
      <c r="J108" s="83"/>
      <c r="K108" s="83"/>
      <c r="L108" s="103"/>
      <c r="M108" s="103"/>
      <c r="N108" s="103"/>
      <c r="O108" s="103"/>
      <c r="P108" s="103"/>
      <c r="Q108" s="103"/>
      <c r="R108" s="83"/>
      <c r="S108" s="83"/>
      <c r="T108" s="83"/>
      <c r="U108" s="83"/>
      <c r="V108" s="83"/>
      <c r="W108" s="83"/>
      <c r="X108" s="83"/>
      <c r="Y108" s="83"/>
      <c r="Z108" s="86"/>
      <c r="AA108" s="83"/>
      <c r="AB108" s="103"/>
      <c r="AC108" s="102"/>
    </row>
    <row r="109" spans="1:31" ht="27" customHeight="1" x14ac:dyDescent="0.2">
      <c r="A109" s="112"/>
      <c r="B109" s="233" t="s">
        <v>291</v>
      </c>
      <c r="C109" s="234"/>
      <c r="D109" s="120">
        <v>104</v>
      </c>
      <c r="E109" s="59" t="s">
        <v>142</v>
      </c>
      <c r="F109" s="170">
        <f t="shared" si="55"/>
        <v>0</v>
      </c>
      <c r="G109" s="170">
        <f t="shared" si="56"/>
        <v>0</v>
      </c>
      <c r="H109" s="83"/>
      <c r="I109" s="83"/>
      <c r="J109" s="83"/>
      <c r="K109" s="83"/>
      <c r="L109" s="103"/>
      <c r="M109" s="103"/>
      <c r="N109" s="103"/>
      <c r="O109" s="103"/>
      <c r="P109" s="103"/>
      <c r="Q109" s="103"/>
      <c r="R109" s="83"/>
      <c r="S109" s="83"/>
      <c r="T109" s="83"/>
      <c r="U109" s="83"/>
      <c r="V109" s="83"/>
      <c r="W109" s="83"/>
      <c r="X109" s="83"/>
      <c r="Y109" s="83"/>
      <c r="Z109" s="86"/>
      <c r="AA109" s="83"/>
      <c r="AB109" s="103"/>
      <c r="AC109" s="102"/>
    </row>
    <row r="110" spans="1:31" ht="15.75" customHeight="1" x14ac:dyDescent="0.2">
      <c r="A110" s="112"/>
      <c r="B110" s="233" t="s">
        <v>180</v>
      </c>
      <c r="C110" s="234"/>
      <c r="D110" s="120">
        <v>105</v>
      </c>
      <c r="E110" s="62" t="s">
        <v>181</v>
      </c>
      <c r="F110" s="170">
        <f t="shared" si="55"/>
        <v>0</v>
      </c>
      <c r="G110" s="170">
        <f t="shared" si="56"/>
        <v>0</v>
      </c>
      <c r="H110" s="83"/>
      <c r="I110" s="83"/>
      <c r="J110" s="83"/>
      <c r="K110" s="83"/>
      <c r="L110" s="103"/>
      <c r="M110" s="103"/>
      <c r="N110" s="103"/>
      <c r="O110" s="103"/>
      <c r="P110" s="103"/>
      <c r="Q110" s="103"/>
      <c r="R110" s="83"/>
      <c r="S110" s="83"/>
      <c r="T110" s="83"/>
      <c r="U110" s="83"/>
      <c r="V110" s="83"/>
      <c r="W110" s="83"/>
      <c r="X110" s="83"/>
      <c r="Y110" s="83"/>
      <c r="Z110" s="86"/>
      <c r="AA110" s="83"/>
      <c r="AB110" s="103"/>
      <c r="AC110" s="102"/>
    </row>
    <row r="111" spans="1:31" ht="15.75" customHeight="1" x14ac:dyDescent="0.2">
      <c r="A111" s="112"/>
      <c r="B111" s="233" t="s">
        <v>182</v>
      </c>
      <c r="C111" s="234"/>
      <c r="D111" s="121">
        <v>106</v>
      </c>
      <c r="E111" s="59" t="s">
        <v>183</v>
      </c>
      <c r="F111" s="170">
        <f t="shared" si="55"/>
        <v>0</v>
      </c>
      <c r="G111" s="170">
        <f t="shared" si="56"/>
        <v>0</v>
      </c>
      <c r="H111" s="83"/>
      <c r="I111" s="83"/>
      <c r="J111" s="83"/>
      <c r="K111" s="83"/>
      <c r="L111" s="103"/>
      <c r="M111" s="103"/>
      <c r="N111" s="103"/>
      <c r="O111" s="103"/>
      <c r="P111" s="103"/>
      <c r="Q111" s="103"/>
      <c r="R111" s="83"/>
      <c r="S111" s="83"/>
      <c r="T111" s="83"/>
      <c r="U111" s="83"/>
      <c r="V111" s="83"/>
      <c r="W111" s="83"/>
      <c r="X111" s="83"/>
      <c r="Y111" s="83"/>
      <c r="Z111" s="86"/>
      <c r="AA111" s="83"/>
      <c r="AB111" s="103"/>
      <c r="AC111" s="102"/>
    </row>
    <row r="112" spans="1:31" ht="15.75" customHeight="1" x14ac:dyDescent="0.2">
      <c r="A112" s="112"/>
      <c r="B112" s="233" t="s">
        <v>193</v>
      </c>
      <c r="C112" s="234"/>
      <c r="D112" s="120">
        <v>107</v>
      </c>
      <c r="E112" s="59" t="s">
        <v>194</v>
      </c>
      <c r="F112" s="170">
        <f t="shared" si="55"/>
        <v>0</v>
      </c>
      <c r="G112" s="170">
        <f t="shared" si="56"/>
        <v>0</v>
      </c>
      <c r="H112" s="83"/>
      <c r="I112" s="83"/>
      <c r="J112" s="83"/>
      <c r="K112" s="83"/>
      <c r="L112" s="103"/>
      <c r="M112" s="103"/>
      <c r="N112" s="103"/>
      <c r="O112" s="103"/>
      <c r="P112" s="103"/>
      <c r="Q112" s="103"/>
      <c r="R112" s="83"/>
      <c r="S112" s="83"/>
      <c r="T112" s="83"/>
      <c r="U112" s="83"/>
      <c r="V112" s="83"/>
      <c r="W112" s="83"/>
      <c r="X112" s="83"/>
      <c r="Y112" s="83"/>
      <c r="Z112" s="86"/>
      <c r="AA112" s="83"/>
      <c r="AB112" s="103"/>
      <c r="AC112" s="102"/>
    </row>
    <row r="113" spans="1:31" ht="15.75" customHeight="1" x14ac:dyDescent="0.2">
      <c r="A113" s="112"/>
      <c r="B113" s="233" t="s">
        <v>184</v>
      </c>
      <c r="C113" s="234"/>
      <c r="D113" s="120">
        <v>108</v>
      </c>
      <c r="E113" s="62" t="s">
        <v>143</v>
      </c>
      <c r="F113" s="170">
        <f t="shared" si="55"/>
        <v>0</v>
      </c>
      <c r="G113" s="170">
        <f t="shared" si="56"/>
        <v>0</v>
      </c>
      <c r="H113" s="83"/>
      <c r="I113" s="83"/>
      <c r="J113" s="83"/>
      <c r="K113" s="83"/>
      <c r="L113" s="103"/>
      <c r="M113" s="103"/>
      <c r="N113" s="103"/>
      <c r="O113" s="103"/>
      <c r="P113" s="103"/>
      <c r="Q113" s="103"/>
      <c r="R113" s="83"/>
      <c r="S113" s="83"/>
      <c r="T113" s="83"/>
      <c r="U113" s="83"/>
      <c r="V113" s="83"/>
      <c r="W113" s="83"/>
      <c r="X113" s="83"/>
      <c r="Y113" s="83"/>
      <c r="Z113" s="86"/>
      <c r="AA113" s="83"/>
      <c r="AB113" s="103"/>
      <c r="AC113" s="102"/>
    </row>
    <row r="114" spans="1:31" ht="15.75" customHeight="1" x14ac:dyDescent="0.2">
      <c r="A114" s="112"/>
      <c r="B114" s="233" t="s">
        <v>185</v>
      </c>
      <c r="C114" s="234"/>
      <c r="D114" s="121">
        <v>109</v>
      </c>
      <c r="E114" s="59" t="s">
        <v>186</v>
      </c>
      <c r="F114" s="170">
        <f t="shared" si="55"/>
        <v>0</v>
      </c>
      <c r="G114" s="170">
        <f t="shared" si="56"/>
        <v>0</v>
      </c>
      <c r="H114" s="83"/>
      <c r="I114" s="83"/>
      <c r="J114" s="83"/>
      <c r="K114" s="83"/>
      <c r="L114" s="103"/>
      <c r="M114" s="103"/>
      <c r="N114" s="103"/>
      <c r="O114" s="103"/>
      <c r="P114" s="103"/>
      <c r="Q114" s="103"/>
      <c r="R114" s="83"/>
      <c r="S114" s="83"/>
      <c r="T114" s="83"/>
      <c r="U114" s="83"/>
      <c r="V114" s="83"/>
      <c r="W114" s="83"/>
      <c r="X114" s="83"/>
      <c r="Y114" s="83"/>
      <c r="Z114" s="86"/>
      <c r="AA114" s="83"/>
      <c r="AB114" s="103"/>
      <c r="AC114" s="102"/>
    </row>
    <row r="115" spans="1:31" ht="15.75" customHeight="1" x14ac:dyDescent="0.2">
      <c r="A115" s="112"/>
      <c r="B115" s="233" t="s">
        <v>187</v>
      </c>
      <c r="C115" s="234"/>
      <c r="D115" s="120">
        <v>110</v>
      </c>
      <c r="E115" s="62" t="s">
        <v>188</v>
      </c>
      <c r="F115" s="170">
        <f t="shared" si="55"/>
        <v>0</v>
      </c>
      <c r="G115" s="170">
        <f t="shared" si="56"/>
        <v>0</v>
      </c>
      <c r="H115" s="83"/>
      <c r="I115" s="83"/>
      <c r="J115" s="83"/>
      <c r="K115" s="83"/>
      <c r="L115" s="103"/>
      <c r="M115" s="103"/>
      <c r="N115" s="103"/>
      <c r="O115" s="103"/>
      <c r="P115" s="103"/>
      <c r="Q115" s="103"/>
      <c r="R115" s="83"/>
      <c r="S115" s="83"/>
      <c r="T115" s="83"/>
      <c r="U115" s="83"/>
      <c r="V115" s="83"/>
      <c r="W115" s="83"/>
      <c r="X115" s="83"/>
      <c r="Y115" s="83"/>
      <c r="Z115" s="86"/>
      <c r="AA115" s="83"/>
      <c r="AB115" s="103"/>
      <c r="AC115" s="102"/>
    </row>
    <row r="116" spans="1:31" ht="15.75" customHeight="1" x14ac:dyDescent="0.2">
      <c r="A116" s="112"/>
      <c r="B116" s="233" t="s">
        <v>189</v>
      </c>
      <c r="C116" s="234"/>
      <c r="D116" s="120">
        <v>111</v>
      </c>
      <c r="E116" s="59" t="s">
        <v>190</v>
      </c>
      <c r="F116" s="170">
        <f t="shared" si="55"/>
        <v>0</v>
      </c>
      <c r="G116" s="170">
        <f t="shared" si="56"/>
        <v>0</v>
      </c>
      <c r="H116" s="83"/>
      <c r="I116" s="83"/>
      <c r="J116" s="83"/>
      <c r="K116" s="83"/>
      <c r="L116" s="103"/>
      <c r="M116" s="103"/>
      <c r="N116" s="103"/>
      <c r="O116" s="103"/>
      <c r="P116" s="103"/>
      <c r="Q116" s="103"/>
      <c r="R116" s="83"/>
      <c r="S116" s="83"/>
      <c r="T116" s="83"/>
      <c r="U116" s="83"/>
      <c r="V116" s="83"/>
      <c r="W116" s="83"/>
      <c r="X116" s="83"/>
      <c r="Y116" s="83"/>
      <c r="Z116" s="86"/>
      <c r="AA116" s="83"/>
      <c r="AB116" s="103"/>
      <c r="AC116" s="102"/>
    </row>
    <row r="117" spans="1:31" ht="15.75" customHeight="1" x14ac:dyDescent="0.2">
      <c r="A117" s="112"/>
      <c r="B117" s="233" t="s">
        <v>191</v>
      </c>
      <c r="C117" s="234"/>
      <c r="D117" s="121">
        <v>112</v>
      </c>
      <c r="E117" s="62" t="s">
        <v>192</v>
      </c>
      <c r="F117" s="170">
        <f t="shared" si="55"/>
        <v>0</v>
      </c>
      <c r="G117" s="170">
        <f t="shared" si="56"/>
        <v>0</v>
      </c>
      <c r="H117" s="83"/>
      <c r="I117" s="83"/>
      <c r="J117" s="83"/>
      <c r="K117" s="83"/>
      <c r="L117" s="103"/>
      <c r="M117" s="103"/>
      <c r="N117" s="103"/>
      <c r="O117" s="103"/>
      <c r="P117" s="103"/>
      <c r="Q117" s="103"/>
      <c r="R117" s="83"/>
      <c r="S117" s="83"/>
      <c r="T117" s="83"/>
      <c r="U117" s="83"/>
      <c r="V117" s="83"/>
      <c r="W117" s="83"/>
      <c r="X117" s="83"/>
      <c r="Y117" s="83"/>
      <c r="Z117" s="86"/>
      <c r="AA117" s="83"/>
      <c r="AB117" s="103"/>
      <c r="AC117" s="102"/>
    </row>
    <row r="118" spans="1:31" ht="15.75" customHeight="1" x14ac:dyDescent="0.2">
      <c r="A118" s="112"/>
      <c r="B118" s="233" t="s">
        <v>86</v>
      </c>
      <c r="C118" s="234"/>
      <c r="D118" s="120">
        <v>113</v>
      </c>
      <c r="E118" s="59" t="s">
        <v>87</v>
      </c>
      <c r="F118" s="170">
        <f t="shared" si="55"/>
        <v>421</v>
      </c>
      <c r="G118" s="170">
        <f t="shared" si="56"/>
        <v>265</v>
      </c>
      <c r="H118" s="83"/>
      <c r="I118" s="83"/>
      <c r="J118" s="83">
        <v>90</v>
      </c>
      <c r="K118" s="83">
        <v>45</v>
      </c>
      <c r="L118" s="103">
        <v>61</v>
      </c>
      <c r="M118" s="103">
        <v>35</v>
      </c>
      <c r="N118" s="103">
        <v>40</v>
      </c>
      <c r="O118" s="103">
        <v>25</v>
      </c>
      <c r="P118" s="103">
        <v>40</v>
      </c>
      <c r="Q118" s="103">
        <v>25</v>
      </c>
      <c r="R118" s="83">
        <v>30</v>
      </c>
      <c r="S118" s="83">
        <v>20</v>
      </c>
      <c r="T118" s="83">
        <v>40</v>
      </c>
      <c r="U118" s="83">
        <v>30</v>
      </c>
      <c r="V118" s="83">
        <v>40</v>
      </c>
      <c r="W118" s="83">
        <v>25</v>
      </c>
      <c r="X118" s="83">
        <v>50</v>
      </c>
      <c r="Y118" s="83">
        <v>40</v>
      </c>
      <c r="Z118" s="86">
        <v>30</v>
      </c>
      <c r="AA118" s="83">
        <v>20</v>
      </c>
      <c r="AB118" s="103"/>
      <c r="AC118" s="102"/>
      <c r="AE118" s="133"/>
    </row>
    <row r="119" spans="1:31" ht="15.75" customHeight="1" x14ac:dyDescent="0.2">
      <c r="A119" s="112"/>
      <c r="B119" s="233" t="s">
        <v>88</v>
      </c>
      <c r="C119" s="234"/>
      <c r="D119" s="120">
        <v>114</v>
      </c>
      <c r="E119" s="62" t="s">
        <v>89</v>
      </c>
      <c r="F119" s="170">
        <f t="shared" si="55"/>
        <v>0</v>
      </c>
      <c r="G119" s="170">
        <f t="shared" si="56"/>
        <v>0</v>
      </c>
      <c r="H119" s="83"/>
      <c r="I119" s="83"/>
      <c r="J119" s="83"/>
      <c r="K119" s="83"/>
      <c r="L119" s="103"/>
      <c r="M119" s="103"/>
      <c r="N119" s="103"/>
      <c r="O119" s="103"/>
      <c r="P119" s="103"/>
      <c r="Q119" s="103"/>
      <c r="R119" s="83"/>
      <c r="S119" s="83"/>
      <c r="T119" s="83"/>
      <c r="U119" s="83"/>
      <c r="V119" s="83"/>
      <c r="W119" s="83"/>
      <c r="X119" s="83"/>
      <c r="Y119" s="83"/>
      <c r="Z119" s="86"/>
      <c r="AA119" s="83"/>
      <c r="AB119" s="103"/>
      <c r="AC119" s="102"/>
    </row>
    <row r="120" spans="1:31" ht="15.75" customHeight="1" x14ac:dyDescent="0.2">
      <c r="A120" s="92" t="s">
        <v>352</v>
      </c>
      <c r="B120" s="60"/>
      <c r="C120" s="60"/>
      <c r="D120" s="60"/>
      <c r="E120" s="64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AC120" s="148">
        <f>SUM(F77+F62+F56+F50+F36+F18+F6)</f>
        <v>6963</v>
      </c>
    </row>
    <row r="123" spans="1:31" ht="26.25" x14ac:dyDescent="0.4">
      <c r="AE123" s="134"/>
    </row>
  </sheetData>
  <mergeCells count="127"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</mergeCells>
  <phoneticPr fontId="19" type="noConversion"/>
  <pageMargins left="0.7" right="0" top="1.25" bottom="0.5" header="0.3" footer="0.3"/>
  <pageSetup paperSize="9" scale="55" orientation="landscape" r:id="rId1"/>
  <rowBreaks count="2" manualBreakCount="2">
    <brk id="35" max="26" man="1"/>
    <brk id="7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zoomScale="96" zoomScaleSheetLayoutView="96" workbookViewId="0">
      <selection activeCell="H16" sqref="H16"/>
    </sheetView>
  </sheetViews>
  <sheetFormatPr defaultColWidth="8.85546875" defaultRowHeight="12.75" x14ac:dyDescent="0.2"/>
  <cols>
    <col min="1" max="1" width="36.7109375" style="32" customWidth="1"/>
    <col min="2" max="2" width="3.85546875" style="32" bestFit="1" customWidth="1"/>
    <col min="3" max="9" width="8.140625" style="32" customWidth="1"/>
    <col min="10" max="10" width="12.42578125" style="32" customWidth="1"/>
    <col min="11" max="16384" width="8.85546875" style="32"/>
  </cols>
  <sheetData>
    <row r="1" spans="1:10" x14ac:dyDescent="0.2">
      <c r="A1" s="45" t="s">
        <v>300</v>
      </c>
      <c r="B1" s="46"/>
      <c r="C1" s="46"/>
      <c r="D1" s="47"/>
      <c r="E1" s="48"/>
      <c r="F1" s="47"/>
    </row>
    <row r="2" spans="1:10" ht="25.5" x14ac:dyDescent="0.2">
      <c r="A2" s="101" t="s">
        <v>21</v>
      </c>
      <c r="B2" s="97" t="s">
        <v>224</v>
      </c>
      <c r="C2" s="98" t="s">
        <v>333</v>
      </c>
      <c r="D2" s="95" t="s">
        <v>298</v>
      </c>
      <c r="E2" s="95" t="s">
        <v>26</v>
      </c>
      <c r="F2" s="95" t="s">
        <v>27</v>
      </c>
      <c r="G2" s="95" t="s">
        <v>28</v>
      </c>
      <c r="H2" s="95" t="s">
        <v>29</v>
      </c>
      <c r="I2" s="95" t="s">
        <v>30</v>
      </c>
      <c r="J2" s="94" t="s">
        <v>290</v>
      </c>
    </row>
    <row r="3" spans="1:10" x14ac:dyDescent="0.2">
      <c r="A3" s="50" t="s">
        <v>32</v>
      </c>
      <c r="B3" s="30" t="s">
        <v>33</v>
      </c>
      <c r="C3" s="87">
        <v>1</v>
      </c>
      <c r="D3" s="88">
        <v>2</v>
      </c>
      <c r="E3" s="99">
        <v>3</v>
      </c>
      <c r="F3" s="103">
        <v>4</v>
      </c>
      <c r="G3" s="99">
        <v>5</v>
      </c>
      <c r="H3" s="103">
        <v>6</v>
      </c>
      <c r="I3" s="99">
        <v>7</v>
      </c>
      <c r="J3" s="102">
        <v>8</v>
      </c>
    </row>
    <row r="4" spans="1:10" ht="19.5" customHeight="1" x14ac:dyDescent="0.2">
      <c r="A4" s="51" t="s">
        <v>348</v>
      </c>
      <c r="B4" s="37">
        <v>1</v>
      </c>
      <c r="C4" s="142">
        <f>SUM(C5:C12)</f>
        <v>7</v>
      </c>
      <c r="D4" s="142">
        <f>SUM(D5:D12)</f>
        <v>0</v>
      </c>
      <c r="E4" s="142">
        <f>SUM(E5:E12)</f>
        <v>2</v>
      </c>
      <c r="F4" s="142">
        <f t="shared" ref="F4:J4" si="0">SUM(F5:F12)</f>
        <v>0</v>
      </c>
      <c r="G4" s="142">
        <f t="shared" si="0"/>
        <v>2</v>
      </c>
      <c r="H4" s="142">
        <f t="shared" si="0"/>
        <v>3</v>
      </c>
      <c r="I4" s="142">
        <f t="shared" si="0"/>
        <v>0</v>
      </c>
      <c r="J4" s="142">
        <f t="shared" si="0"/>
        <v>0</v>
      </c>
    </row>
    <row r="5" spans="1:10" ht="19.5" customHeight="1" x14ac:dyDescent="0.2">
      <c r="A5" s="52" t="s">
        <v>200</v>
      </c>
      <c r="B5" s="37">
        <v>2</v>
      </c>
      <c r="C5" s="135">
        <v>1</v>
      </c>
      <c r="D5" s="135"/>
      <c r="E5" s="135"/>
      <c r="F5" s="135"/>
      <c r="G5" s="135"/>
      <c r="H5" s="135">
        <v>1</v>
      </c>
      <c r="I5" s="136"/>
      <c r="J5" s="116"/>
    </row>
    <row r="6" spans="1:10" ht="19.5" customHeight="1" x14ac:dyDescent="0.2">
      <c r="A6" s="53" t="s">
        <v>340</v>
      </c>
      <c r="B6" s="103">
        <v>3</v>
      </c>
      <c r="C6" s="135">
        <v>1</v>
      </c>
      <c r="D6" s="135"/>
      <c r="E6" s="135"/>
      <c r="F6" s="135"/>
      <c r="G6" s="135"/>
      <c r="H6" s="135">
        <v>1</v>
      </c>
      <c r="I6" s="136"/>
      <c r="J6" s="116"/>
    </row>
    <row r="7" spans="1:10" ht="19.5" customHeight="1" x14ac:dyDescent="0.2">
      <c r="A7" s="52" t="s">
        <v>341</v>
      </c>
      <c r="B7" s="103">
        <v>4</v>
      </c>
      <c r="C7" s="135">
        <v>3</v>
      </c>
      <c r="D7" s="135"/>
      <c r="E7" s="135">
        <v>1</v>
      </c>
      <c r="F7" s="135"/>
      <c r="G7" s="135">
        <v>2</v>
      </c>
      <c r="H7" s="135"/>
      <c r="I7" s="136"/>
      <c r="J7" s="116"/>
    </row>
    <row r="8" spans="1:10" ht="19.5" customHeight="1" x14ac:dyDescent="0.2">
      <c r="A8" s="52" t="s">
        <v>342</v>
      </c>
      <c r="B8" s="103">
        <v>5</v>
      </c>
      <c r="C8" s="135">
        <v>1</v>
      </c>
      <c r="D8" s="135"/>
      <c r="E8" s="135"/>
      <c r="F8" s="135"/>
      <c r="G8" s="135"/>
      <c r="H8" s="135">
        <v>1</v>
      </c>
      <c r="I8" s="136"/>
      <c r="J8" s="116"/>
    </row>
    <row r="9" spans="1:10" ht="19.5" customHeight="1" x14ac:dyDescent="0.2">
      <c r="A9" s="53" t="s">
        <v>343</v>
      </c>
      <c r="B9" s="103">
        <v>6</v>
      </c>
      <c r="C9" s="135">
        <v>1</v>
      </c>
      <c r="D9" s="135"/>
      <c r="E9" s="135">
        <v>1</v>
      </c>
      <c r="F9" s="135"/>
      <c r="G9" s="135"/>
      <c r="H9" s="135"/>
      <c r="I9" s="136"/>
      <c r="J9" s="116"/>
    </row>
    <row r="10" spans="1:10" ht="19.5" customHeight="1" x14ac:dyDescent="0.2">
      <c r="A10" s="52" t="s">
        <v>344</v>
      </c>
      <c r="B10" s="103">
        <v>7</v>
      </c>
      <c r="C10" s="135"/>
      <c r="D10" s="135"/>
      <c r="E10" s="135"/>
      <c r="F10" s="135"/>
      <c r="G10" s="135"/>
      <c r="H10" s="135"/>
      <c r="I10" s="136"/>
      <c r="J10" s="116"/>
    </row>
    <row r="11" spans="1:10" ht="19.5" customHeight="1" x14ac:dyDescent="0.2">
      <c r="A11" s="53" t="s">
        <v>345</v>
      </c>
      <c r="B11" s="103">
        <v>8</v>
      </c>
      <c r="C11" s="135"/>
      <c r="D11" s="135"/>
      <c r="E11" s="135"/>
      <c r="F11" s="135"/>
      <c r="G11" s="135"/>
      <c r="H11" s="135"/>
      <c r="I11" s="136"/>
      <c r="J11" s="116"/>
    </row>
    <row r="12" spans="1:10" ht="19.5" customHeight="1" x14ac:dyDescent="0.2">
      <c r="A12" s="52" t="s">
        <v>346</v>
      </c>
      <c r="B12" s="103">
        <v>9</v>
      </c>
      <c r="C12" s="135"/>
      <c r="D12" s="135"/>
      <c r="E12" s="135"/>
      <c r="F12" s="135"/>
      <c r="G12" s="135"/>
      <c r="H12" s="135"/>
      <c r="I12" s="136"/>
      <c r="J12" s="116"/>
    </row>
    <row r="13" spans="1:10" ht="19.5" customHeight="1" x14ac:dyDescent="0.2">
      <c r="A13" s="117" t="s">
        <v>347</v>
      </c>
      <c r="B13" s="103">
        <v>10</v>
      </c>
      <c r="C13" s="142">
        <f>SUM(C14:C21)</f>
        <v>3</v>
      </c>
      <c r="D13" s="142">
        <f>SUM(D14:D21)</f>
        <v>0</v>
      </c>
      <c r="E13" s="142">
        <f>SUM(E14:E21)</f>
        <v>2</v>
      </c>
      <c r="F13" s="142">
        <f t="shared" ref="F13:J13" si="1">SUM(F14:F21)</f>
        <v>0</v>
      </c>
      <c r="G13" s="142">
        <f t="shared" si="1"/>
        <v>0</v>
      </c>
      <c r="H13" s="142">
        <f t="shared" si="1"/>
        <v>1</v>
      </c>
      <c r="I13" s="142">
        <f t="shared" si="1"/>
        <v>0</v>
      </c>
      <c r="J13" s="142">
        <f t="shared" si="1"/>
        <v>0</v>
      </c>
    </row>
    <row r="14" spans="1:10" ht="19.5" customHeight="1" x14ac:dyDescent="0.2">
      <c r="A14" s="118" t="s">
        <v>200</v>
      </c>
      <c r="B14" s="103">
        <v>11</v>
      </c>
      <c r="C14" s="135"/>
      <c r="D14" s="135"/>
      <c r="E14" s="135"/>
      <c r="F14" s="135"/>
      <c r="G14" s="135"/>
      <c r="H14" s="135"/>
      <c r="I14" s="136"/>
      <c r="J14" s="116"/>
    </row>
    <row r="15" spans="1:10" ht="19.5" customHeight="1" x14ac:dyDescent="0.2">
      <c r="A15" s="119" t="s">
        <v>340</v>
      </c>
      <c r="B15" s="103">
        <v>12</v>
      </c>
      <c r="C15" s="135">
        <v>1</v>
      </c>
      <c r="D15" s="135"/>
      <c r="E15" s="135"/>
      <c r="F15" s="135"/>
      <c r="G15" s="135"/>
      <c r="H15" s="135">
        <v>1</v>
      </c>
      <c r="I15" s="136"/>
      <c r="J15" s="116"/>
    </row>
    <row r="16" spans="1:10" ht="19.5" customHeight="1" x14ac:dyDescent="0.2">
      <c r="A16" s="118" t="s">
        <v>341</v>
      </c>
      <c r="B16" s="103">
        <v>13</v>
      </c>
      <c r="C16" s="135">
        <v>1</v>
      </c>
      <c r="D16" s="135"/>
      <c r="E16" s="135">
        <v>1</v>
      </c>
      <c r="F16" s="135"/>
      <c r="G16" s="135"/>
      <c r="H16" s="135"/>
      <c r="I16" s="136"/>
      <c r="J16" s="116"/>
    </row>
    <row r="17" spans="1:10" ht="19.5" customHeight="1" x14ac:dyDescent="0.2">
      <c r="A17" s="118" t="s">
        <v>342</v>
      </c>
      <c r="B17" s="103">
        <v>14</v>
      </c>
      <c r="C17" s="135"/>
      <c r="D17" s="135"/>
      <c r="E17" s="135"/>
      <c r="F17" s="135"/>
      <c r="G17" s="135"/>
      <c r="H17" s="135"/>
      <c r="I17" s="136"/>
      <c r="J17" s="116"/>
    </row>
    <row r="18" spans="1:10" ht="19.5" customHeight="1" x14ac:dyDescent="0.2">
      <c r="A18" s="119" t="s">
        <v>343</v>
      </c>
      <c r="B18" s="103">
        <v>15</v>
      </c>
      <c r="C18" s="135">
        <v>1</v>
      </c>
      <c r="D18" s="135"/>
      <c r="E18" s="135">
        <v>1</v>
      </c>
      <c r="F18" s="135"/>
      <c r="G18" s="135"/>
      <c r="H18" s="135"/>
      <c r="I18" s="136"/>
      <c r="J18" s="116"/>
    </row>
    <row r="19" spans="1:10" ht="19.5" customHeight="1" x14ac:dyDescent="0.2">
      <c r="A19" s="118" t="s">
        <v>344</v>
      </c>
      <c r="B19" s="103">
        <v>16</v>
      </c>
      <c r="C19" s="135"/>
      <c r="D19" s="135"/>
      <c r="E19" s="135"/>
      <c r="F19" s="135"/>
      <c r="G19" s="135"/>
      <c r="H19" s="135"/>
      <c r="I19" s="136"/>
      <c r="J19" s="116"/>
    </row>
    <row r="20" spans="1:10" ht="19.5" customHeight="1" x14ac:dyDescent="0.2">
      <c r="A20" s="119" t="s">
        <v>345</v>
      </c>
      <c r="B20" s="103">
        <v>17</v>
      </c>
      <c r="C20" s="135"/>
      <c r="D20" s="135"/>
      <c r="E20" s="135"/>
      <c r="F20" s="135"/>
      <c r="G20" s="135"/>
      <c r="H20" s="135"/>
      <c r="I20" s="136"/>
      <c r="J20" s="116"/>
    </row>
    <row r="21" spans="1:10" ht="19.5" customHeight="1" x14ac:dyDescent="0.2">
      <c r="A21" s="118" t="s">
        <v>346</v>
      </c>
      <c r="B21" s="103">
        <v>18</v>
      </c>
      <c r="C21" s="135"/>
      <c r="D21" s="135"/>
      <c r="E21" s="135"/>
      <c r="F21" s="135"/>
      <c r="G21" s="135"/>
      <c r="H21" s="135"/>
      <c r="I21" s="136"/>
      <c r="J21" s="116"/>
    </row>
    <row r="22" spans="1:10" s="35" customFormat="1" x14ac:dyDescent="0.25">
      <c r="A22" s="92" t="s">
        <v>356</v>
      </c>
    </row>
  </sheetData>
  <pageMargins left="1.5" right="1" top="1.25" bottom="1" header="0.5" footer="0.5"/>
  <pageSetup paperSize="9" scale="9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A19" zoomScale="87" zoomScaleSheetLayoutView="87" workbookViewId="0">
      <selection activeCell="L40" sqref="L40"/>
    </sheetView>
  </sheetViews>
  <sheetFormatPr defaultColWidth="8.85546875" defaultRowHeight="12.75" x14ac:dyDescent="0.2"/>
  <cols>
    <col min="1" max="1" width="15.140625" style="67" customWidth="1"/>
    <col min="2" max="2" width="21.42578125" style="67" customWidth="1"/>
    <col min="3" max="3" width="3.85546875" style="67" bestFit="1" customWidth="1"/>
    <col min="4" max="4" width="7.28515625" style="67" customWidth="1"/>
    <col min="5" max="5" width="8.28515625" style="67" customWidth="1"/>
    <col min="6" max="6" width="8" style="67" customWidth="1"/>
    <col min="7" max="7" width="7.85546875" style="67" customWidth="1"/>
    <col min="8" max="8" width="8" style="67" bestFit="1" customWidth="1"/>
    <col min="9" max="9" width="7.140625" style="67" customWidth="1"/>
    <col min="10" max="10" width="8" style="67" bestFit="1" customWidth="1"/>
    <col min="11" max="11" width="7.140625" style="67" customWidth="1"/>
    <col min="12" max="12" width="8" style="67" bestFit="1" customWidth="1"/>
    <col min="13" max="16" width="7.140625" style="67" customWidth="1"/>
    <col min="17" max="17" width="9.28515625" style="67" customWidth="1"/>
    <col min="18" max="18" width="9.140625" style="67" customWidth="1"/>
    <col min="19" max="19" width="8.140625" style="67" customWidth="1"/>
    <col min="20" max="16384" width="8.85546875" style="67"/>
  </cols>
  <sheetData>
    <row r="1" spans="1:14" x14ac:dyDescent="0.2">
      <c r="A1" s="66" t="s">
        <v>367</v>
      </c>
      <c r="B1" s="66"/>
      <c r="C1" s="66"/>
      <c r="D1" s="66"/>
      <c r="E1" s="66"/>
      <c r="F1" s="66"/>
      <c r="G1" s="54"/>
      <c r="H1" s="54"/>
      <c r="I1" s="54"/>
      <c r="J1" s="54"/>
      <c r="K1" s="54"/>
      <c r="L1" s="54"/>
      <c r="M1" s="54"/>
      <c r="N1" s="54"/>
    </row>
    <row r="2" spans="1:14" ht="15" customHeight="1" x14ac:dyDescent="0.2">
      <c r="A2" s="266" t="s">
        <v>21</v>
      </c>
      <c r="B2" s="267"/>
      <c r="C2" s="257" t="s">
        <v>224</v>
      </c>
      <c r="D2" s="257" t="s">
        <v>4</v>
      </c>
      <c r="E2" s="260" t="s">
        <v>22</v>
      </c>
      <c r="G2" s="245" t="s">
        <v>199</v>
      </c>
      <c r="H2" s="276"/>
      <c r="I2" s="276"/>
      <c r="J2" s="276"/>
      <c r="K2" s="276"/>
      <c r="L2" s="275"/>
    </row>
    <row r="3" spans="1:14" ht="15" customHeight="1" x14ac:dyDescent="0.2">
      <c r="A3" s="268"/>
      <c r="B3" s="269"/>
      <c r="C3" s="258"/>
      <c r="D3" s="258"/>
      <c r="E3" s="261"/>
      <c r="F3" s="277" t="s">
        <v>24</v>
      </c>
      <c r="G3" s="279" t="s">
        <v>363</v>
      </c>
      <c r="H3" s="84"/>
      <c r="I3" s="260" t="s">
        <v>201</v>
      </c>
      <c r="J3" s="84"/>
      <c r="K3" s="260" t="s">
        <v>202</v>
      </c>
      <c r="L3" s="85"/>
    </row>
    <row r="4" spans="1:14" x14ac:dyDescent="0.2">
      <c r="A4" s="247"/>
      <c r="B4" s="270"/>
      <c r="C4" s="259"/>
      <c r="D4" s="259"/>
      <c r="E4" s="262"/>
      <c r="F4" s="278"/>
      <c r="G4" s="280"/>
      <c r="H4" s="86" t="s">
        <v>24</v>
      </c>
      <c r="I4" s="262"/>
      <c r="J4" s="86" t="s">
        <v>24</v>
      </c>
      <c r="K4" s="262"/>
      <c r="L4" s="86" t="s">
        <v>24</v>
      </c>
    </row>
    <row r="5" spans="1:14" x14ac:dyDescent="0.2">
      <c r="A5" s="271" t="s">
        <v>32</v>
      </c>
      <c r="B5" s="272"/>
      <c r="C5" s="37" t="s">
        <v>33</v>
      </c>
      <c r="D5" s="83" t="s">
        <v>272</v>
      </c>
      <c r="E5" s="37">
        <v>1</v>
      </c>
      <c r="F5" s="68">
        <v>2</v>
      </c>
      <c r="G5" s="83">
        <v>3</v>
      </c>
      <c r="H5" s="68">
        <v>4</v>
      </c>
      <c r="I5" s="83">
        <v>5</v>
      </c>
      <c r="J5" s="68">
        <v>6</v>
      </c>
      <c r="K5" s="83">
        <v>7</v>
      </c>
      <c r="L5" s="50">
        <v>8</v>
      </c>
    </row>
    <row r="6" spans="1:14" ht="17.25" customHeight="1" x14ac:dyDescent="0.2">
      <c r="A6" s="273" t="s">
        <v>349</v>
      </c>
      <c r="B6" s="274"/>
      <c r="C6" s="37">
        <v>1</v>
      </c>
      <c r="D6" s="83"/>
      <c r="E6" s="143">
        <f t="shared" ref="E6:L6" si="0">SUM(E7:E18)</f>
        <v>192</v>
      </c>
      <c r="F6" s="169">
        <f t="shared" si="0"/>
        <v>95</v>
      </c>
      <c r="G6" s="143">
        <f t="shared" si="0"/>
        <v>40</v>
      </c>
      <c r="H6" s="143">
        <f t="shared" si="0"/>
        <v>21</v>
      </c>
      <c r="I6" s="143">
        <f t="shared" si="0"/>
        <v>83</v>
      </c>
      <c r="J6" s="143">
        <f t="shared" si="0"/>
        <v>41</v>
      </c>
      <c r="K6" s="143">
        <f t="shared" si="0"/>
        <v>69</v>
      </c>
      <c r="L6" s="144">
        <f t="shared" si="0"/>
        <v>33</v>
      </c>
    </row>
    <row r="7" spans="1:14" x14ac:dyDescent="0.2">
      <c r="A7" s="130" t="s">
        <v>252</v>
      </c>
      <c r="B7" s="172"/>
      <c r="C7" s="103">
        <v>2</v>
      </c>
      <c r="D7" s="103">
        <v>31002</v>
      </c>
      <c r="E7" s="103">
        <f>SUM(G7+I7+K7)</f>
        <v>22</v>
      </c>
      <c r="F7" s="68">
        <f>SUM(H7+J7+L7)</f>
        <v>10</v>
      </c>
      <c r="G7" s="103"/>
      <c r="H7" s="103"/>
      <c r="I7" s="103">
        <v>10</v>
      </c>
      <c r="J7" s="103">
        <v>5</v>
      </c>
      <c r="K7" s="103">
        <v>12</v>
      </c>
      <c r="L7" s="102">
        <v>5</v>
      </c>
    </row>
    <row r="8" spans="1:14" x14ac:dyDescent="0.2">
      <c r="A8" s="130" t="s">
        <v>249</v>
      </c>
      <c r="B8" s="172"/>
      <c r="C8" s="103">
        <v>3</v>
      </c>
      <c r="D8" s="103">
        <v>28002</v>
      </c>
      <c r="E8" s="103">
        <f>SUM(G8+I8+K8)</f>
        <v>28</v>
      </c>
      <c r="F8" s="68">
        <f>SUM(H8+J8+L8)</f>
        <v>12</v>
      </c>
      <c r="G8" s="103"/>
      <c r="H8" s="103"/>
      <c r="I8" s="103">
        <v>14</v>
      </c>
      <c r="J8" s="103">
        <v>6</v>
      </c>
      <c r="K8" s="103">
        <v>14</v>
      </c>
      <c r="L8" s="102">
        <v>6</v>
      </c>
    </row>
    <row r="9" spans="1:14" x14ac:dyDescent="0.2">
      <c r="A9" s="130" t="s">
        <v>256</v>
      </c>
      <c r="B9" s="174"/>
      <c r="C9" s="103">
        <v>4</v>
      </c>
      <c r="D9" s="83">
        <v>35002</v>
      </c>
      <c r="E9" s="37">
        <f>SUM(G9+I9+K9)</f>
        <v>10</v>
      </c>
      <c r="F9" s="173">
        <f t="shared" ref="F9:F21" si="1">SUM(H9+J9+L9)</f>
        <v>5</v>
      </c>
      <c r="G9" s="83">
        <v>3</v>
      </c>
      <c r="H9" s="83">
        <v>2</v>
      </c>
      <c r="I9" s="83">
        <v>2</v>
      </c>
      <c r="J9" s="83">
        <v>1</v>
      </c>
      <c r="K9" s="83">
        <v>5</v>
      </c>
      <c r="L9" s="86">
        <v>2</v>
      </c>
    </row>
    <row r="10" spans="1:14" x14ac:dyDescent="0.2">
      <c r="A10" s="130" t="s">
        <v>125</v>
      </c>
      <c r="B10" s="175"/>
      <c r="C10" s="103">
        <v>5</v>
      </c>
      <c r="D10" s="103">
        <v>39002</v>
      </c>
      <c r="E10" s="170">
        <f t="shared" ref="E10:E21" si="2">SUM(G10+I10+K10)</f>
        <v>10</v>
      </c>
      <c r="F10" s="173">
        <f t="shared" si="1"/>
        <v>7</v>
      </c>
      <c r="G10" s="103">
        <v>3</v>
      </c>
      <c r="H10" s="103">
        <v>2</v>
      </c>
      <c r="I10" s="103">
        <v>5</v>
      </c>
      <c r="J10" s="103">
        <v>3</v>
      </c>
      <c r="K10" s="103">
        <v>2</v>
      </c>
      <c r="L10" s="102">
        <v>2</v>
      </c>
    </row>
    <row r="11" spans="1:14" x14ac:dyDescent="0.2">
      <c r="A11" s="130" t="s">
        <v>305</v>
      </c>
      <c r="B11" s="174"/>
      <c r="C11" s="103">
        <v>6</v>
      </c>
      <c r="D11" s="83">
        <v>11000</v>
      </c>
      <c r="E11" s="170">
        <f t="shared" si="2"/>
        <v>28</v>
      </c>
      <c r="F11" s="173">
        <f t="shared" si="1"/>
        <v>10</v>
      </c>
      <c r="G11" s="83">
        <v>10</v>
      </c>
      <c r="H11" s="83">
        <v>3</v>
      </c>
      <c r="I11" s="83">
        <v>9</v>
      </c>
      <c r="J11" s="83">
        <v>3</v>
      </c>
      <c r="K11" s="83">
        <v>9</v>
      </c>
      <c r="L11" s="86">
        <v>4</v>
      </c>
    </row>
    <row r="12" spans="1:14" x14ac:dyDescent="0.2">
      <c r="A12" s="130" t="s">
        <v>306</v>
      </c>
      <c r="B12" s="174"/>
      <c r="C12" s="103">
        <v>7</v>
      </c>
      <c r="D12" s="83">
        <v>14000</v>
      </c>
      <c r="E12" s="170">
        <f t="shared" si="2"/>
        <v>28</v>
      </c>
      <c r="F12" s="173">
        <f t="shared" si="1"/>
        <v>15</v>
      </c>
      <c r="G12" s="83">
        <v>6</v>
      </c>
      <c r="H12" s="83">
        <v>3</v>
      </c>
      <c r="I12" s="83">
        <v>11</v>
      </c>
      <c r="J12" s="83">
        <v>6</v>
      </c>
      <c r="K12" s="83">
        <v>11</v>
      </c>
      <c r="L12" s="86">
        <v>6</v>
      </c>
    </row>
    <row r="13" spans="1:14" x14ac:dyDescent="0.2">
      <c r="A13" s="130" t="s">
        <v>241</v>
      </c>
      <c r="B13" s="174"/>
      <c r="C13" s="103">
        <v>8</v>
      </c>
      <c r="D13" s="83">
        <v>12000</v>
      </c>
      <c r="E13" s="170">
        <f t="shared" si="2"/>
        <v>23</v>
      </c>
      <c r="F13" s="173">
        <f t="shared" si="1"/>
        <v>12</v>
      </c>
      <c r="G13" s="83">
        <v>10</v>
      </c>
      <c r="H13" s="83">
        <v>5</v>
      </c>
      <c r="I13" s="83">
        <v>10</v>
      </c>
      <c r="J13" s="83">
        <v>5</v>
      </c>
      <c r="K13" s="83">
        <v>3</v>
      </c>
      <c r="L13" s="86">
        <v>2</v>
      </c>
    </row>
    <row r="14" spans="1:14" x14ac:dyDescent="0.2">
      <c r="A14" s="130" t="s">
        <v>245</v>
      </c>
      <c r="B14" s="174"/>
      <c r="C14" s="103">
        <v>9</v>
      </c>
      <c r="D14" s="83">
        <v>19002</v>
      </c>
      <c r="E14" s="170">
        <f t="shared" si="2"/>
        <v>13</v>
      </c>
      <c r="F14" s="173">
        <f t="shared" si="1"/>
        <v>4</v>
      </c>
      <c r="G14" s="83">
        <v>2</v>
      </c>
      <c r="H14" s="83">
        <v>1</v>
      </c>
      <c r="I14" s="83">
        <v>8</v>
      </c>
      <c r="J14" s="83">
        <v>2</v>
      </c>
      <c r="K14" s="83">
        <v>3</v>
      </c>
      <c r="L14" s="86">
        <v>1</v>
      </c>
    </row>
    <row r="15" spans="1:14" x14ac:dyDescent="0.2">
      <c r="A15" s="130" t="s">
        <v>263</v>
      </c>
      <c r="B15" s="174"/>
      <c r="C15" s="103">
        <v>10</v>
      </c>
      <c r="D15" s="83">
        <v>81001</v>
      </c>
      <c r="E15" s="170">
        <f t="shared" si="2"/>
        <v>8</v>
      </c>
      <c r="F15" s="173">
        <f t="shared" si="1"/>
        <v>4</v>
      </c>
      <c r="G15" s="83">
        <v>1</v>
      </c>
      <c r="H15" s="83"/>
      <c r="I15" s="83">
        <v>5</v>
      </c>
      <c r="J15" s="83">
        <v>3</v>
      </c>
      <c r="K15" s="83">
        <v>2</v>
      </c>
      <c r="L15" s="86">
        <v>1</v>
      </c>
    </row>
    <row r="16" spans="1:14" x14ac:dyDescent="0.2">
      <c r="A16" s="130" t="s">
        <v>307</v>
      </c>
      <c r="B16" s="174"/>
      <c r="C16" s="103">
        <v>11</v>
      </c>
      <c r="D16" s="83">
        <v>72001</v>
      </c>
      <c r="E16" s="170">
        <f t="shared" si="2"/>
        <v>7</v>
      </c>
      <c r="F16" s="173">
        <f t="shared" si="1"/>
        <v>3</v>
      </c>
      <c r="G16" s="83"/>
      <c r="H16" s="83"/>
      <c r="I16" s="83">
        <v>2</v>
      </c>
      <c r="J16" s="83">
        <v>1</v>
      </c>
      <c r="K16" s="83">
        <v>5</v>
      </c>
      <c r="L16" s="86">
        <v>2</v>
      </c>
    </row>
    <row r="17" spans="1:20" x14ac:dyDescent="0.2">
      <c r="A17" s="130" t="s">
        <v>308</v>
      </c>
      <c r="B17" s="174"/>
      <c r="C17" s="103">
        <v>13</v>
      </c>
      <c r="D17" s="83">
        <v>86000</v>
      </c>
      <c r="E17" s="170">
        <f t="shared" si="2"/>
        <v>9</v>
      </c>
      <c r="F17" s="173">
        <f t="shared" si="1"/>
        <v>9</v>
      </c>
      <c r="G17" s="83">
        <v>4</v>
      </c>
      <c r="H17" s="83">
        <v>4</v>
      </c>
      <c r="I17" s="83">
        <v>5</v>
      </c>
      <c r="J17" s="83">
        <v>5</v>
      </c>
      <c r="K17" s="83"/>
      <c r="L17" s="86"/>
    </row>
    <row r="18" spans="1:20" x14ac:dyDescent="0.2">
      <c r="A18" s="130" t="s">
        <v>309</v>
      </c>
      <c r="B18" s="174"/>
      <c r="C18" s="103">
        <v>16</v>
      </c>
      <c r="D18" s="83">
        <v>74001</v>
      </c>
      <c r="E18" s="170">
        <f t="shared" si="2"/>
        <v>6</v>
      </c>
      <c r="F18" s="173">
        <f t="shared" si="1"/>
        <v>4</v>
      </c>
      <c r="G18" s="83">
        <v>1</v>
      </c>
      <c r="H18" s="83">
        <v>1</v>
      </c>
      <c r="I18" s="83">
        <v>2</v>
      </c>
      <c r="J18" s="83">
        <v>1</v>
      </c>
      <c r="K18" s="83">
        <v>3</v>
      </c>
      <c r="L18" s="86">
        <v>2</v>
      </c>
    </row>
    <row r="19" spans="1:20" ht="15" customHeight="1" x14ac:dyDescent="0.2">
      <c r="A19" s="263" t="s">
        <v>203</v>
      </c>
      <c r="B19" s="56" t="s">
        <v>204</v>
      </c>
      <c r="C19" s="103">
        <v>17</v>
      </c>
      <c r="D19" s="83"/>
      <c r="E19" s="170">
        <f t="shared" si="2"/>
        <v>0</v>
      </c>
      <c r="F19" s="173">
        <f t="shared" si="1"/>
        <v>0</v>
      </c>
      <c r="G19" s="83"/>
      <c r="H19" s="83"/>
      <c r="I19" s="83"/>
      <c r="J19" s="83"/>
      <c r="K19" s="83"/>
      <c r="L19" s="86"/>
    </row>
    <row r="20" spans="1:20" x14ac:dyDescent="0.2">
      <c r="A20" s="264"/>
      <c r="B20" s="56" t="s">
        <v>205</v>
      </c>
      <c r="C20" s="103">
        <v>18</v>
      </c>
      <c r="D20" s="83"/>
      <c r="E20" s="170">
        <f t="shared" si="2"/>
        <v>0</v>
      </c>
      <c r="F20" s="173">
        <f t="shared" si="1"/>
        <v>0</v>
      </c>
      <c r="G20" s="83"/>
      <c r="H20" s="83"/>
      <c r="I20" s="83"/>
      <c r="J20" s="83"/>
      <c r="K20" s="83"/>
      <c r="L20" s="86"/>
    </row>
    <row r="21" spans="1:20" x14ac:dyDescent="0.2">
      <c r="A21" s="265"/>
      <c r="B21" s="56" t="s">
        <v>206</v>
      </c>
      <c r="C21" s="103">
        <v>19</v>
      </c>
      <c r="D21" s="83"/>
      <c r="E21" s="170">
        <f t="shared" si="2"/>
        <v>0</v>
      </c>
      <c r="F21" s="173">
        <f t="shared" si="1"/>
        <v>0</v>
      </c>
      <c r="G21" s="83"/>
      <c r="H21" s="83"/>
      <c r="I21" s="83"/>
      <c r="J21" s="83"/>
      <c r="K21" s="83"/>
      <c r="L21" s="86"/>
    </row>
    <row r="22" spans="1:20" x14ac:dyDescent="0.2">
      <c r="A22" s="92" t="s">
        <v>351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20" x14ac:dyDescent="0.2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  <row r="24" spans="1:20" s="70" customFormat="1" ht="19.5" customHeight="1" x14ac:dyDescent="0.25">
      <c r="A24" s="45" t="s">
        <v>366</v>
      </c>
      <c r="B24" s="45"/>
      <c r="C24" s="45"/>
      <c r="D24" s="45"/>
      <c r="E24" s="45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</row>
    <row r="25" spans="1:20" ht="15" customHeight="1" x14ac:dyDescent="0.2">
      <c r="A25" s="266" t="s">
        <v>21</v>
      </c>
      <c r="B25" s="267"/>
      <c r="C25" s="257" t="s">
        <v>224</v>
      </c>
      <c r="D25" s="257" t="s">
        <v>4</v>
      </c>
      <c r="E25" s="260" t="s">
        <v>22</v>
      </c>
      <c r="F25" s="140"/>
      <c r="G25" s="246" t="s">
        <v>23</v>
      </c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</row>
    <row r="26" spans="1:20" ht="18" customHeight="1" x14ac:dyDescent="0.2">
      <c r="A26" s="268"/>
      <c r="B26" s="269"/>
      <c r="C26" s="258"/>
      <c r="D26" s="258"/>
      <c r="E26" s="261"/>
      <c r="F26" s="246" t="s">
        <v>24</v>
      </c>
      <c r="G26" s="260" t="s">
        <v>298</v>
      </c>
      <c r="H26" s="137"/>
      <c r="I26" s="260" t="s">
        <v>26</v>
      </c>
      <c r="J26" s="137"/>
      <c r="K26" s="260" t="s">
        <v>27</v>
      </c>
      <c r="L26" s="137"/>
      <c r="M26" s="260" t="s">
        <v>28</v>
      </c>
      <c r="N26" s="137"/>
      <c r="O26" s="260" t="s">
        <v>29</v>
      </c>
      <c r="P26" s="137"/>
      <c r="Q26" s="279" t="s">
        <v>362</v>
      </c>
      <c r="R26" s="138"/>
    </row>
    <row r="27" spans="1:20" ht="20.25" customHeight="1" x14ac:dyDescent="0.2">
      <c r="A27" s="247"/>
      <c r="B27" s="270"/>
      <c r="C27" s="259"/>
      <c r="D27" s="259"/>
      <c r="E27" s="262"/>
      <c r="F27" s="246"/>
      <c r="G27" s="262"/>
      <c r="H27" s="136" t="s">
        <v>24</v>
      </c>
      <c r="I27" s="262"/>
      <c r="J27" s="136" t="s">
        <v>24</v>
      </c>
      <c r="K27" s="262"/>
      <c r="L27" s="136" t="s">
        <v>24</v>
      </c>
      <c r="M27" s="262"/>
      <c r="N27" s="136" t="s">
        <v>24</v>
      </c>
      <c r="O27" s="262"/>
      <c r="P27" s="136" t="s">
        <v>24</v>
      </c>
      <c r="Q27" s="280"/>
      <c r="R27" s="136" t="s">
        <v>24</v>
      </c>
    </row>
    <row r="28" spans="1:20" x14ac:dyDescent="0.2">
      <c r="A28" s="245" t="s">
        <v>32</v>
      </c>
      <c r="B28" s="275"/>
      <c r="C28" s="37" t="s">
        <v>33</v>
      </c>
      <c r="D28" s="83"/>
      <c r="E28" s="37">
        <v>1</v>
      </c>
      <c r="F28" s="37">
        <v>2</v>
      </c>
      <c r="G28" s="122">
        <v>3</v>
      </c>
      <c r="H28" s="122">
        <v>4</v>
      </c>
      <c r="I28" s="122">
        <v>5</v>
      </c>
      <c r="J28" s="122">
        <v>6</v>
      </c>
      <c r="K28" s="122">
        <v>7</v>
      </c>
      <c r="L28" s="122">
        <v>8</v>
      </c>
      <c r="M28" s="122">
        <v>9</v>
      </c>
      <c r="N28" s="122">
        <v>10</v>
      </c>
      <c r="O28" s="122">
        <v>11</v>
      </c>
      <c r="P28" s="122">
        <v>12</v>
      </c>
      <c r="Q28" s="123">
        <v>13</v>
      </c>
      <c r="R28" s="123">
        <v>14</v>
      </c>
    </row>
    <row r="29" spans="1:20" ht="18" customHeight="1" x14ac:dyDescent="0.2">
      <c r="A29" s="273" t="s">
        <v>350</v>
      </c>
      <c r="B29" s="274"/>
      <c r="C29" s="37">
        <v>1</v>
      </c>
      <c r="D29" s="83"/>
      <c r="E29" s="142">
        <f>SUM(E30:E44)</f>
        <v>14</v>
      </c>
      <c r="F29" s="142">
        <f>SUM(F30:F44)</f>
        <v>4</v>
      </c>
      <c r="G29" s="142">
        <f t="shared" ref="G29:R29" si="3">SUM(G30:G44)</f>
        <v>0</v>
      </c>
      <c r="H29" s="142">
        <f t="shared" si="3"/>
        <v>0</v>
      </c>
      <c r="I29" s="142">
        <f t="shared" si="3"/>
        <v>2</v>
      </c>
      <c r="J29" s="142">
        <f t="shared" si="3"/>
        <v>0</v>
      </c>
      <c r="K29" s="142">
        <f t="shared" si="3"/>
        <v>3</v>
      </c>
      <c r="L29" s="142">
        <f t="shared" si="3"/>
        <v>1</v>
      </c>
      <c r="M29" s="142">
        <f t="shared" si="3"/>
        <v>3</v>
      </c>
      <c r="N29" s="142">
        <f t="shared" si="3"/>
        <v>2</v>
      </c>
      <c r="O29" s="142">
        <f t="shared" si="3"/>
        <v>4</v>
      </c>
      <c r="P29" s="142">
        <f t="shared" si="3"/>
        <v>0</v>
      </c>
      <c r="Q29" s="142">
        <f t="shared" si="3"/>
        <v>2</v>
      </c>
      <c r="R29" s="142">
        <f t="shared" si="3"/>
        <v>1</v>
      </c>
    </row>
    <row r="30" spans="1:20" ht="15" x14ac:dyDescent="0.2">
      <c r="A30" s="130" t="s">
        <v>252</v>
      </c>
      <c r="B30" s="172"/>
      <c r="C30" s="103">
        <v>2</v>
      </c>
      <c r="D30" s="103">
        <v>31002</v>
      </c>
      <c r="E30" s="103">
        <v>1</v>
      </c>
      <c r="F30" s="176">
        <f>SUM(H30+J30+L30+N30+P30+R30)</f>
        <v>1</v>
      </c>
      <c r="G30" s="122"/>
      <c r="H30" s="122"/>
      <c r="I30" s="122"/>
      <c r="J30" s="122"/>
      <c r="K30" s="122">
        <v>1</v>
      </c>
      <c r="L30" s="122">
        <v>1</v>
      </c>
      <c r="M30" s="122"/>
      <c r="N30" s="122"/>
      <c r="O30" s="122"/>
      <c r="P30" s="122"/>
      <c r="Q30" s="122"/>
      <c r="R30" s="123"/>
    </row>
    <row r="31" spans="1:20" x14ac:dyDescent="0.2">
      <c r="A31" s="130" t="s">
        <v>249</v>
      </c>
      <c r="B31" s="172"/>
      <c r="C31" s="103">
        <v>3</v>
      </c>
      <c r="D31" s="103">
        <v>28002</v>
      </c>
      <c r="E31" s="103">
        <v>1</v>
      </c>
      <c r="F31" s="68">
        <f>SUM(H31+J31+L31+N31+P31+R31)</f>
        <v>1</v>
      </c>
      <c r="G31" s="122"/>
      <c r="H31" s="122"/>
      <c r="I31" s="122"/>
      <c r="J31" s="122"/>
      <c r="K31" s="122"/>
      <c r="L31" s="122"/>
      <c r="M31" s="122">
        <v>1</v>
      </c>
      <c r="N31" s="122">
        <v>1</v>
      </c>
      <c r="O31" s="122"/>
      <c r="P31" s="122"/>
      <c r="Q31" s="122"/>
      <c r="R31" s="123"/>
    </row>
    <row r="32" spans="1:20" ht="15" x14ac:dyDescent="0.2">
      <c r="A32" s="130" t="s">
        <v>256</v>
      </c>
      <c r="B32" s="174"/>
      <c r="C32" s="103">
        <v>4</v>
      </c>
      <c r="D32" s="103">
        <v>35002</v>
      </c>
      <c r="E32" s="103">
        <v>1</v>
      </c>
      <c r="F32" s="176">
        <f t="shared" ref="F32:F44" si="4">SUM(H32+J32+L32+N32+P32+R32)</f>
        <v>0</v>
      </c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>
        <v>1</v>
      </c>
      <c r="R32" s="123"/>
    </row>
    <row r="33" spans="1:18" x14ac:dyDescent="0.2">
      <c r="A33" s="130" t="s">
        <v>125</v>
      </c>
      <c r="B33" s="175"/>
      <c r="C33" s="103">
        <v>5</v>
      </c>
      <c r="D33" s="103">
        <v>39002</v>
      </c>
      <c r="E33" s="103">
        <v>1</v>
      </c>
      <c r="F33" s="173">
        <f t="shared" si="4"/>
        <v>1</v>
      </c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>
        <v>1</v>
      </c>
      <c r="R33" s="123">
        <v>1</v>
      </c>
    </row>
    <row r="34" spans="1:18" ht="15" x14ac:dyDescent="0.2">
      <c r="A34" s="130" t="s">
        <v>305</v>
      </c>
      <c r="B34" s="174"/>
      <c r="C34" s="103">
        <v>6</v>
      </c>
      <c r="D34" s="103">
        <v>11000</v>
      </c>
      <c r="E34" s="103">
        <v>1</v>
      </c>
      <c r="F34" s="176">
        <f t="shared" si="4"/>
        <v>0</v>
      </c>
      <c r="G34" s="122"/>
      <c r="H34" s="122"/>
      <c r="I34" s="122"/>
      <c r="J34" s="122"/>
      <c r="K34" s="122"/>
      <c r="L34" s="122"/>
      <c r="M34" s="122"/>
      <c r="N34" s="122"/>
      <c r="O34" s="122">
        <v>1</v>
      </c>
      <c r="P34" s="122"/>
      <c r="Q34" s="122"/>
      <c r="R34" s="123"/>
    </row>
    <row r="35" spans="1:18" x14ac:dyDescent="0.2">
      <c r="A35" s="130" t="s">
        <v>306</v>
      </c>
      <c r="B35" s="174"/>
      <c r="C35" s="103">
        <v>7</v>
      </c>
      <c r="D35" s="103">
        <v>14000</v>
      </c>
      <c r="E35" s="103">
        <v>2</v>
      </c>
      <c r="F35" s="173">
        <f t="shared" si="4"/>
        <v>0</v>
      </c>
      <c r="G35" s="122"/>
      <c r="H35" s="122"/>
      <c r="I35" s="122">
        <v>1</v>
      </c>
      <c r="J35" s="122"/>
      <c r="K35" s="122">
        <v>1</v>
      </c>
      <c r="L35" s="122"/>
      <c r="M35" s="122"/>
      <c r="N35" s="122"/>
      <c r="O35" s="122"/>
      <c r="P35" s="122"/>
      <c r="Q35" s="122"/>
      <c r="R35" s="123"/>
    </row>
    <row r="36" spans="1:18" ht="15" x14ac:dyDescent="0.2">
      <c r="A36" s="130" t="s">
        <v>241</v>
      </c>
      <c r="B36" s="174"/>
      <c r="C36" s="103">
        <v>8</v>
      </c>
      <c r="D36" s="103">
        <v>12000</v>
      </c>
      <c r="E36" s="103">
        <v>1</v>
      </c>
      <c r="F36" s="176">
        <f t="shared" si="4"/>
        <v>0</v>
      </c>
      <c r="G36" s="122"/>
      <c r="H36" s="122"/>
      <c r="I36" s="122"/>
      <c r="J36" s="122"/>
      <c r="K36" s="122"/>
      <c r="L36" s="122"/>
      <c r="M36" s="122"/>
      <c r="N36" s="122"/>
      <c r="O36" s="122">
        <v>1</v>
      </c>
      <c r="P36" s="122"/>
      <c r="Q36" s="122"/>
      <c r="R36" s="123"/>
    </row>
    <row r="37" spans="1:18" x14ac:dyDescent="0.2">
      <c r="A37" s="130" t="s">
        <v>245</v>
      </c>
      <c r="B37" s="174"/>
      <c r="C37" s="103">
        <v>9</v>
      </c>
      <c r="D37" s="103">
        <v>19002</v>
      </c>
      <c r="E37" s="103">
        <v>1</v>
      </c>
      <c r="F37" s="173">
        <f t="shared" si="4"/>
        <v>0</v>
      </c>
      <c r="G37" s="122"/>
      <c r="H37" s="122"/>
      <c r="I37" s="122"/>
      <c r="J37" s="122"/>
      <c r="K37" s="122"/>
      <c r="L37" s="122"/>
      <c r="M37" s="122"/>
      <c r="N37" s="122"/>
      <c r="O37" s="122">
        <v>1</v>
      </c>
      <c r="P37" s="122"/>
      <c r="Q37" s="122"/>
      <c r="R37" s="123"/>
    </row>
    <row r="38" spans="1:18" ht="15" x14ac:dyDescent="0.2">
      <c r="A38" s="130" t="s">
        <v>263</v>
      </c>
      <c r="B38" s="174"/>
      <c r="C38" s="103">
        <v>10</v>
      </c>
      <c r="D38" s="103">
        <v>81001</v>
      </c>
      <c r="E38" s="103">
        <v>1</v>
      </c>
      <c r="F38" s="176">
        <f t="shared" si="4"/>
        <v>0</v>
      </c>
      <c r="G38" s="122"/>
      <c r="H38" s="122"/>
      <c r="I38" s="122"/>
      <c r="J38" s="122"/>
      <c r="K38" s="122">
        <v>1</v>
      </c>
      <c r="L38" s="122"/>
      <c r="M38" s="122"/>
      <c r="N38" s="122"/>
      <c r="O38" s="122"/>
      <c r="P38" s="122"/>
      <c r="Q38" s="122"/>
      <c r="R38" s="123"/>
    </row>
    <row r="39" spans="1:18" x14ac:dyDescent="0.2">
      <c r="A39" s="130" t="s">
        <v>307</v>
      </c>
      <c r="B39" s="174"/>
      <c r="C39" s="103">
        <v>11</v>
      </c>
      <c r="D39" s="103">
        <v>72001</v>
      </c>
      <c r="E39" s="103">
        <v>2</v>
      </c>
      <c r="F39" s="173">
        <f t="shared" si="4"/>
        <v>0</v>
      </c>
      <c r="G39" s="122"/>
      <c r="H39" s="122"/>
      <c r="I39" s="122">
        <v>1</v>
      </c>
      <c r="J39" s="122"/>
      <c r="K39" s="122"/>
      <c r="L39" s="122"/>
      <c r="M39" s="122">
        <v>1</v>
      </c>
      <c r="N39" s="122"/>
      <c r="O39" s="122"/>
      <c r="P39" s="122"/>
      <c r="Q39" s="122"/>
      <c r="R39" s="123"/>
    </row>
    <row r="40" spans="1:18" ht="15" x14ac:dyDescent="0.2">
      <c r="A40" s="130" t="s">
        <v>308</v>
      </c>
      <c r="B40" s="174"/>
      <c r="C40" s="103">
        <v>13</v>
      </c>
      <c r="D40" s="103">
        <v>86000</v>
      </c>
      <c r="E40" s="103">
        <v>1</v>
      </c>
      <c r="F40" s="176">
        <f t="shared" si="4"/>
        <v>1</v>
      </c>
      <c r="G40" s="122"/>
      <c r="H40" s="122"/>
      <c r="I40" s="122"/>
      <c r="J40" s="122"/>
      <c r="K40" s="122"/>
      <c r="L40" s="122"/>
      <c r="M40" s="122">
        <v>1</v>
      </c>
      <c r="N40" s="122">
        <v>1</v>
      </c>
      <c r="O40" s="122"/>
      <c r="P40" s="122"/>
      <c r="Q40" s="122"/>
      <c r="R40" s="123"/>
    </row>
    <row r="41" spans="1:18" x14ac:dyDescent="0.2">
      <c r="A41" s="130" t="s">
        <v>309</v>
      </c>
      <c r="B41" s="174"/>
      <c r="C41" s="103">
        <v>16</v>
      </c>
      <c r="D41" s="103">
        <v>74001</v>
      </c>
      <c r="E41" s="103">
        <v>1</v>
      </c>
      <c r="F41" s="173">
        <f t="shared" si="4"/>
        <v>0</v>
      </c>
      <c r="G41" s="122"/>
      <c r="H41" s="122"/>
      <c r="I41" s="122"/>
      <c r="J41" s="122"/>
      <c r="K41" s="122"/>
      <c r="L41" s="122"/>
      <c r="M41" s="122"/>
      <c r="N41" s="122"/>
      <c r="O41" s="122">
        <v>1</v>
      </c>
      <c r="P41" s="122"/>
      <c r="Q41" s="122"/>
      <c r="R41" s="123"/>
    </row>
    <row r="42" spans="1:18" ht="15" x14ac:dyDescent="0.2">
      <c r="A42" s="263" t="s">
        <v>203</v>
      </c>
      <c r="B42" s="56" t="s">
        <v>204</v>
      </c>
      <c r="C42" s="103">
        <v>17</v>
      </c>
      <c r="D42" s="83"/>
      <c r="E42" s="37"/>
      <c r="F42" s="176">
        <f t="shared" si="4"/>
        <v>0</v>
      </c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3"/>
      <c r="R42" s="123"/>
    </row>
    <row r="43" spans="1:18" x14ac:dyDescent="0.2">
      <c r="A43" s="264"/>
      <c r="B43" s="56" t="s">
        <v>205</v>
      </c>
      <c r="C43" s="103">
        <v>18</v>
      </c>
      <c r="D43" s="83"/>
      <c r="E43" s="37"/>
      <c r="F43" s="173">
        <f t="shared" si="4"/>
        <v>0</v>
      </c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3"/>
      <c r="R43" s="123"/>
    </row>
    <row r="44" spans="1:18" ht="15" x14ac:dyDescent="0.2">
      <c r="A44" s="265"/>
      <c r="B44" s="56" t="s">
        <v>206</v>
      </c>
      <c r="C44" s="103">
        <v>19</v>
      </c>
      <c r="D44" s="83"/>
      <c r="E44" s="37"/>
      <c r="F44" s="176">
        <f t="shared" si="4"/>
        <v>0</v>
      </c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3"/>
      <c r="R44" s="123"/>
    </row>
    <row r="45" spans="1:18" x14ac:dyDescent="0.2">
      <c r="A45" s="92" t="s">
        <v>355</v>
      </c>
      <c r="B45" s="72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89"/>
    </row>
    <row r="46" spans="1:18" ht="21" customHeight="1" x14ac:dyDescent="0.2"/>
    <row r="47" spans="1:18" ht="15" customHeight="1" x14ac:dyDescent="0.2"/>
    <row r="48" spans="1:18" ht="22.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20.25" customHeight="1" x14ac:dyDescent="0.2"/>
    <row r="59" ht="15" customHeight="1" x14ac:dyDescent="0.2"/>
    <row r="60" ht="26.2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</sheetData>
  <mergeCells count="27">
    <mergeCell ref="G26:G27"/>
    <mergeCell ref="F26:F27"/>
    <mergeCell ref="I26:I27"/>
    <mergeCell ref="G2:L2"/>
    <mergeCell ref="K26:K27"/>
    <mergeCell ref="F3:F4"/>
    <mergeCell ref="G25:R25"/>
    <mergeCell ref="G3:G4"/>
    <mergeCell ref="I3:I4"/>
    <mergeCell ref="K3:K4"/>
    <mergeCell ref="M26:M27"/>
    <mergeCell ref="O26:O27"/>
    <mergeCell ref="Q26:Q27"/>
    <mergeCell ref="C2:C4"/>
    <mergeCell ref="E2:E4"/>
    <mergeCell ref="C25:C27"/>
    <mergeCell ref="E25:E27"/>
    <mergeCell ref="A42:A44"/>
    <mergeCell ref="A2:B4"/>
    <mergeCell ref="A25:B27"/>
    <mergeCell ref="A5:B5"/>
    <mergeCell ref="A6:B6"/>
    <mergeCell ref="A28:B28"/>
    <mergeCell ref="A29:B29"/>
    <mergeCell ref="A19:A21"/>
    <mergeCell ref="D2:D4"/>
    <mergeCell ref="D25:D27"/>
  </mergeCells>
  <printOptions horizontalCentered="1"/>
  <pageMargins left="1.25" right="0.25" top="1.75" bottom="0.75" header="0.3" footer="0.3"/>
  <pageSetup paperSize="9" scale="80" orientation="landscape" r:id="rId1"/>
  <rowBreaks count="1" manualBreakCount="1">
    <brk id="22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zoomScale="89" zoomScaleSheetLayoutView="89" workbookViewId="0">
      <selection activeCell="K34" sqref="K34"/>
    </sheetView>
  </sheetViews>
  <sheetFormatPr defaultColWidth="8.85546875" defaultRowHeight="12.75" x14ac:dyDescent="0.2"/>
  <cols>
    <col min="1" max="1" width="39.42578125" style="32" customWidth="1"/>
    <col min="2" max="2" width="3.85546875" style="32" bestFit="1" customWidth="1"/>
    <col min="3" max="3" width="15.42578125" style="32" customWidth="1"/>
    <col min="4" max="4" width="12.140625" style="32" customWidth="1"/>
    <col min="5" max="5" width="11.7109375" style="32" customWidth="1"/>
    <col min="6" max="6" width="7.85546875" style="32" customWidth="1"/>
    <col min="7" max="10" width="7.42578125" style="32" customWidth="1"/>
    <col min="11" max="11" width="7.7109375" style="32" customWidth="1"/>
    <col min="12" max="12" width="8.28515625" style="32" customWidth="1"/>
    <col min="13" max="13" width="9.140625" style="32" customWidth="1"/>
    <col min="14" max="14" width="7" style="32" customWidth="1"/>
    <col min="15" max="15" width="8.42578125" style="32" customWidth="1"/>
    <col min="16" max="16" width="7.85546875" style="32" customWidth="1"/>
    <col min="17" max="17" width="8.42578125" style="32" customWidth="1"/>
    <col min="18" max="16384" width="8.85546875" style="32"/>
  </cols>
  <sheetData>
    <row r="1" spans="1:14" x14ac:dyDescent="0.2">
      <c r="A1" s="46" t="s">
        <v>365</v>
      </c>
      <c r="B1" s="46"/>
      <c r="C1" s="46"/>
      <c r="D1" s="46"/>
      <c r="E1" s="46"/>
      <c r="F1" s="46"/>
      <c r="G1" s="46"/>
      <c r="H1" s="46"/>
    </row>
    <row r="2" spans="1:14" ht="15" customHeight="1" x14ac:dyDescent="0.2">
      <c r="A2" s="295" t="s">
        <v>21</v>
      </c>
      <c r="B2" s="257" t="s">
        <v>224</v>
      </c>
      <c r="C2" s="292" t="s">
        <v>299</v>
      </c>
      <c r="D2" s="285" t="s">
        <v>358</v>
      </c>
      <c r="E2" s="36"/>
      <c r="F2" s="246" t="s">
        <v>357</v>
      </c>
      <c r="G2" s="246"/>
      <c r="H2" s="246"/>
      <c r="I2" s="246"/>
      <c r="J2" s="246"/>
      <c r="K2" s="246"/>
      <c r="L2" s="246"/>
      <c r="M2" s="246"/>
    </row>
    <row r="3" spans="1:14" ht="11.25" customHeight="1" x14ac:dyDescent="0.2">
      <c r="A3" s="296"/>
      <c r="B3" s="258"/>
      <c r="C3" s="293"/>
      <c r="D3" s="291"/>
      <c r="E3" s="257" t="s">
        <v>24</v>
      </c>
      <c r="F3" s="279" t="s">
        <v>22</v>
      </c>
      <c r="G3" s="105"/>
      <c r="H3" s="279" t="s">
        <v>220</v>
      </c>
      <c r="I3" s="105"/>
      <c r="J3" s="279" t="s">
        <v>221</v>
      </c>
      <c r="K3" s="105"/>
      <c r="L3" s="279" t="s">
        <v>222</v>
      </c>
      <c r="M3" s="105"/>
    </row>
    <row r="4" spans="1:14" ht="11.25" customHeight="1" x14ac:dyDescent="0.2">
      <c r="A4" s="297"/>
      <c r="B4" s="259"/>
      <c r="C4" s="294"/>
      <c r="D4" s="286"/>
      <c r="E4" s="259"/>
      <c r="F4" s="278"/>
      <c r="G4" s="68" t="s">
        <v>292</v>
      </c>
      <c r="H4" s="278"/>
      <c r="I4" s="68" t="s">
        <v>292</v>
      </c>
      <c r="J4" s="280"/>
      <c r="K4" s="68" t="s">
        <v>292</v>
      </c>
      <c r="L4" s="280"/>
      <c r="M4" s="50" t="s">
        <v>292</v>
      </c>
    </row>
    <row r="5" spans="1:14" x14ac:dyDescent="0.2">
      <c r="A5" s="73" t="s">
        <v>32</v>
      </c>
      <c r="B5" s="37" t="s">
        <v>33</v>
      </c>
      <c r="C5" s="93">
        <v>1</v>
      </c>
      <c r="D5" s="37">
        <v>2</v>
      </c>
      <c r="E5" s="103">
        <v>3</v>
      </c>
      <c r="F5" s="103">
        <v>4</v>
      </c>
      <c r="G5" s="103">
        <v>5</v>
      </c>
      <c r="H5" s="103">
        <v>6</v>
      </c>
      <c r="I5" s="103">
        <v>7</v>
      </c>
      <c r="J5" s="103">
        <v>8</v>
      </c>
      <c r="K5" s="103">
        <v>9</v>
      </c>
      <c r="L5" s="103">
        <v>10</v>
      </c>
      <c r="M5" s="102">
        <v>11</v>
      </c>
    </row>
    <row r="6" spans="1:14" ht="16.5" customHeight="1" x14ac:dyDescent="0.2">
      <c r="A6" s="74" t="s">
        <v>353</v>
      </c>
      <c r="B6" s="68">
        <v>1</v>
      </c>
      <c r="C6" s="151">
        <f>SUM(C7:C11)</f>
        <v>55</v>
      </c>
      <c r="D6" s="142">
        <f t="shared" ref="D6:M6" si="0">SUM(D7:D11)</f>
        <v>1375</v>
      </c>
      <c r="E6" s="142">
        <f t="shared" si="0"/>
        <v>645</v>
      </c>
      <c r="F6" s="151">
        <f t="shared" ref="F6:F11" si="1">SUM(H6+J6+L6)</f>
        <v>350</v>
      </c>
      <c r="G6" s="151">
        <f>SUM(G7:G11)</f>
        <v>146</v>
      </c>
      <c r="H6" s="151">
        <f>SUM(H7:H11)</f>
        <v>103</v>
      </c>
      <c r="I6" s="151">
        <f>SUM(I7:I11)</f>
        <v>35</v>
      </c>
      <c r="J6" s="151">
        <f>SUM(J7:J11)</f>
        <v>108</v>
      </c>
      <c r="K6" s="151">
        <f t="shared" si="0"/>
        <v>60</v>
      </c>
      <c r="L6" s="151">
        <f>SUM(L7:L11)</f>
        <v>139</v>
      </c>
      <c r="M6" s="156">
        <f t="shared" si="0"/>
        <v>46</v>
      </c>
      <c r="N6" s="141">
        <f>SUM(H6+J6+L6)</f>
        <v>350</v>
      </c>
    </row>
    <row r="7" spans="1:14" ht="16.5" customHeight="1" x14ac:dyDescent="0.2">
      <c r="A7" s="53" t="s">
        <v>293</v>
      </c>
      <c r="B7" s="68">
        <v>2</v>
      </c>
      <c r="C7" s="179">
        <v>5</v>
      </c>
      <c r="D7" s="181">
        <v>52</v>
      </c>
      <c r="E7" s="181">
        <v>16</v>
      </c>
      <c r="F7" s="179">
        <f t="shared" si="1"/>
        <v>23</v>
      </c>
      <c r="G7" s="179">
        <f>SUM(I7+K7+M7)</f>
        <v>12</v>
      </c>
      <c r="H7" s="179">
        <v>6</v>
      </c>
      <c r="I7" s="179">
        <v>2</v>
      </c>
      <c r="J7" s="179">
        <v>10</v>
      </c>
      <c r="K7" s="179">
        <v>6</v>
      </c>
      <c r="L7" s="179">
        <v>7</v>
      </c>
      <c r="M7" s="180">
        <v>4</v>
      </c>
      <c r="N7" s="141">
        <f>SUM(H7+J7+L7)</f>
        <v>23</v>
      </c>
    </row>
    <row r="8" spans="1:14" ht="16.5" customHeight="1" x14ac:dyDescent="0.2">
      <c r="A8" s="53" t="s">
        <v>294</v>
      </c>
      <c r="B8" s="68">
        <v>3</v>
      </c>
      <c r="C8" s="179">
        <v>25</v>
      </c>
      <c r="D8" s="181">
        <v>150</v>
      </c>
      <c r="E8" s="181">
        <v>70</v>
      </c>
      <c r="F8" s="179">
        <f t="shared" si="1"/>
        <v>95</v>
      </c>
      <c r="G8" s="188">
        <v>45</v>
      </c>
      <c r="H8" s="179">
        <v>31</v>
      </c>
      <c r="I8" s="179">
        <v>15</v>
      </c>
      <c r="J8" s="179">
        <v>24</v>
      </c>
      <c r="K8" s="179">
        <v>15</v>
      </c>
      <c r="L8" s="179">
        <v>40</v>
      </c>
      <c r="M8" s="180">
        <v>10</v>
      </c>
      <c r="N8" s="141">
        <f>SUM(H8+J8+L8)</f>
        <v>95</v>
      </c>
    </row>
    <row r="9" spans="1:14" ht="16.5" customHeight="1" x14ac:dyDescent="0.2">
      <c r="A9" s="53" t="s">
        <v>295</v>
      </c>
      <c r="B9" s="68">
        <v>4</v>
      </c>
      <c r="C9" s="179">
        <v>1</v>
      </c>
      <c r="D9" s="181">
        <v>24</v>
      </c>
      <c r="E9" s="181">
        <v>12</v>
      </c>
      <c r="F9" s="179">
        <f t="shared" si="1"/>
        <v>2</v>
      </c>
      <c r="G9" s="179">
        <f>SUM(I9+K9+M9)</f>
        <v>1</v>
      </c>
      <c r="H9" s="179">
        <v>1</v>
      </c>
      <c r="I9" s="179"/>
      <c r="J9" s="179">
        <v>1</v>
      </c>
      <c r="K9" s="179">
        <v>1</v>
      </c>
      <c r="L9" s="179"/>
      <c r="M9" s="180"/>
      <c r="N9" s="141"/>
    </row>
    <row r="10" spans="1:14" ht="16.5" customHeight="1" x14ac:dyDescent="0.2">
      <c r="A10" s="53" t="s">
        <v>296</v>
      </c>
      <c r="B10" s="68">
        <v>5</v>
      </c>
      <c r="C10" s="179">
        <v>3</v>
      </c>
      <c r="D10" s="181">
        <v>60</v>
      </c>
      <c r="E10" s="181">
        <v>25</v>
      </c>
      <c r="F10" s="179">
        <f t="shared" si="1"/>
        <v>33</v>
      </c>
      <c r="G10" s="179">
        <f>SUM(I10+K10+M10)</f>
        <v>11</v>
      </c>
      <c r="H10" s="179">
        <v>12</v>
      </c>
      <c r="I10" s="179">
        <v>6</v>
      </c>
      <c r="J10" s="179">
        <v>8</v>
      </c>
      <c r="K10" s="179">
        <v>3</v>
      </c>
      <c r="L10" s="179">
        <v>13</v>
      </c>
      <c r="M10" s="180">
        <v>2</v>
      </c>
      <c r="N10" s="141">
        <f>SUM(H10+J10+L10)</f>
        <v>33</v>
      </c>
    </row>
    <row r="11" spans="1:14" ht="16.5" customHeight="1" x14ac:dyDescent="0.2">
      <c r="A11" s="53" t="s">
        <v>297</v>
      </c>
      <c r="B11" s="68">
        <v>6</v>
      </c>
      <c r="C11" s="179">
        <v>21</v>
      </c>
      <c r="D11" s="181">
        <v>1089</v>
      </c>
      <c r="E11" s="181">
        <v>522</v>
      </c>
      <c r="F11" s="179">
        <f t="shared" si="1"/>
        <v>197</v>
      </c>
      <c r="G11" s="179">
        <f>SUM(I11+K11+M11)</f>
        <v>77</v>
      </c>
      <c r="H11" s="179">
        <v>53</v>
      </c>
      <c r="I11" s="179">
        <v>12</v>
      </c>
      <c r="J11" s="179">
        <v>65</v>
      </c>
      <c r="K11" s="179">
        <v>35</v>
      </c>
      <c r="L11" s="179">
        <v>79</v>
      </c>
      <c r="M11" s="180">
        <v>30</v>
      </c>
      <c r="N11" s="141">
        <f>SUM(H11+J11+L11)</f>
        <v>197</v>
      </c>
    </row>
    <row r="12" spans="1:14" x14ac:dyDescent="0.2">
      <c r="A12" s="92" t="s">
        <v>359</v>
      </c>
      <c r="B12" s="75"/>
      <c r="C12" s="75"/>
      <c r="D12" s="75"/>
      <c r="E12" s="75"/>
      <c r="F12" s="75"/>
      <c r="G12" s="75"/>
      <c r="H12" s="75"/>
    </row>
    <row r="14" spans="1:14" x14ac:dyDescent="0.2">
      <c r="A14" s="66" t="s">
        <v>284</v>
      </c>
      <c r="B14" s="66"/>
      <c r="C14" s="66"/>
      <c r="D14" s="66"/>
      <c r="E14" s="66"/>
      <c r="F14" s="66"/>
      <c r="G14" s="66"/>
      <c r="H14" s="66"/>
      <c r="I14" s="66"/>
    </row>
    <row r="15" spans="1:14" x14ac:dyDescent="0.2">
      <c r="A15" s="282" t="s">
        <v>21</v>
      </c>
      <c r="B15" s="257" t="s">
        <v>224</v>
      </c>
      <c r="C15" s="285" t="s">
        <v>22</v>
      </c>
      <c r="D15" s="250" t="s">
        <v>223</v>
      </c>
      <c r="E15" s="250"/>
      <c r="F15" s="250"/>
      <c r="G15" s="250"/>
      <c r="H15" s="250"/>
      <c r="I15" s="250"/>
      <c r="J15" s="250"/>
      <c r="K15" s="250"/>
      <c r="L15" s="290"/>
    </row>
    <row r="16" spans="1:14" ht="38.25" x14ac:dyDescent="0.2">
      <c r="A16" s="284"/>
      <c r="B16" s="259"/>
      <c r="C16" s="286"/>
      <c r="D16" s="68" t="s">
        <v>207</v>
      </c>
      <c r="E16" s="76" t="s">
        <v>208</v>
      </c>
      <c r="F16" s="76" t="s">
        <v>209</v>
      </c>
      <c r="G16" s="76" t="s">
        <v>210</v>
      </c>
      <c r="H16" s="76" t="s">
        <v>211</v>
      </c>
      <c r="I16" s="287" t="s">
        <v>212</v>
      </c>
      <c r="J16" s="288"/>
      <c r="K16" s="287" t="s">
        <v>213</v>
      </c>
      <c r="L16" s="288"/>
    </row>
    <row r="17" spans="1:17" ht="15" x14ac:dyDescent="0.25">
      <c r="A17" s="38" t="s">
        <v>32</v>
      </c>
      <c r="B17" s="37" t="s">
        <v>33</v>
      </c>
      <c r="C17" s="69">
        <v>1</v>
      </c>
      <c r="D17" s="68">
        <v>2</v>
      </c>
      <c r="E17" s="69">
        <v>3</v>
      </c>
      <c r="F17" s="149">
        <v>4</v>
      </c>
      <c r="G17" s="150">
        <v>5</v>
      </c>
      <c r="H17" s="150">
        <v>6</v>
      </c>
      <c r="I17" s="289">
        <v>7</v>
      </c>
      <c r="J17" s="288"/>
      <c r="K17" s="289">
        <v>8</v>
      </c>
      <c r="L17" s="288"/>
    </row>
    <row r="18" spans="1:17" ht="23.25" customHeight="1" x14ac:dyDescent="0.2">
      <c r="A18" s="77" t="s">
        <v>364</v>
      </c>
      <c r="B18" s="37">
        <v>1</v>
      </c>
      <c r="C18" s="142">
        <f>SUM(C19:C23)</f>
        <v>78</v>
      </c>
      <c r="D18" s="151">
        <f>SUM(D19:D23)</f>
        <v>9</v>
      </c>
      <c r="E18" s="152">
        <f>SUM(E19:E23)</f>
        <v>23</v>
      </c>
      <c r="F18" s="153">
        <f>SUM(F19:F23)</f>
        <v>18</v>
      </c>
      <c r="G18" s="154">
        <v>5</v>
      </c>
      <c r="H18" s="154">
        <v>2</v>
      </c>
      <c r="I18" s="153">
        <f>SUM(I19:I23)</f>
        <v>0</v>
      </c>
      <c r="J18" s="155"/>
      <c r="K18" s="153">
        <f>SUM(K19:K23)</f>
        <v>21</v>
      </c>
      <c r="L18" s="155"/>
    </row>
    <row r="19" spans="1:17" ht="16.5" customHeight="1" x14ac:dyDescent="0.2">
      <c r="A19" s="53" t="s">
        <v>293</v>
      </c>
      <c r="B19" s="37">
        <v>2</v>
      </c>
      <c r="C19" s="37"/>
      <c r="D19" s="68"/>
      <c r="E19" s="69"/>
      <c r="F19" s="76"/>
      <c r="G19" s="76"/>
      <c r="H19" s="76"/>
      <c r="I19" s="76"/>
      <c r="J19" s="78"/>
      <c r="K19" s="76"/>
      <c r="L19" s="78"/>
    </row>
    <row r="20" spans="1:17" ht="16.5" customHeight="1" x14ac:dyDescent="0.2">
      <c r="A20" s="53" t="s">
        <v>294</v>
      </c>
      <c r="B20" s="37">
        <v>3</v>
      </c>
      <c r="C20" s="37"/>
      <c r="D20" s="68"/>
      <c r="E20" s="69"/>
      <c r="F20" s="76"/>
      <c r="G20" s="76"/>
      <c r="H20" s="76"/>
      <c r="I20" s="76"/>
      <c r="J20" s="78"/>
      <c r="K20" s="76"/>
      <c r="L20" s="78"/>
    </row>
    <row r="21" spans="1:17" ht="16.5" customHeight="1" x14ac:dyDescent="0.2">
      <c r="A21" s="53" t="s">
        <v>295</v>
      </c>
      <c r="B21" s="37">
        <v>4</v>
      </c>
      <c r="C21" s="37"/>
      <c r="D21" s="68"/>
      <c r="E21" s="69"/>
      <c r="F21" s="76"/>
      <c r="G21" s="76"/>
      <c r="H21" s="76"/>
      <c r="I21" s="76"/>
      <c r="J21" s="78"/>
      <c r="K21" s="76"/>
      <c r="L21" s="78"/>
    </row>
    <row r="22" spans="1:17" ht="16.5" customHeight="1" x14ac:dyDescent="0.2">
      <c r="A22" s="53" t="s">
        <v>296</v>
      </c>
      <c r="B22" s="37">
        <v>5</v>
      </c>
      <c r="C22" s="37"/>
      <c r="D22" s="68"/>
      <c r="E22" s="69"/>
      <c r="F22" s="76"/>
      <c r="G22" s="76"/>
      <c r="H22" s="76"/>
      <c r="I22" s="76"/>
      <c r="J22" s="78"/>
      <c r="K22" s="76"/>
      <c r="L22" s="78"/>
    </row>
    <row r="23" spans="1:17" ht="16.5" customHeight="1" x14ac:dyDescent="0.2">
      <c r="A23" s="53" t="s">
        <v>297</v>
      </c>
      <c r="B23" s="37">
        <v>6</v>
      </c>
      <c r="C23" s="69">
        <f>SUM(D23:L23)</f>
        <v>78</v>
      </c>
      <c r="D23" s="68">
        <v>9</v>
      </c>
      <c r="E23" s="69">
        <v>23</v>
      </c>
      <c r="F23" s="150">
        <v>18</v>
      </c>
      <c r="G23" s="150">
        <v>5</v>
      </c>
      <c r="H23" s="150">
        <v>2</v>
      </c>
      <c r="I23" s="150"/>
      <c r="J23" s="78"/>
      <c r="K23" s="150">
        <v>21</v>
      </c>
      <c r="L23" s="139"/>
    </row>
    <row r="24" spans="1:17" x14ac:dyDescent="0.2">
      <c r="A24" s="92" t="s">
        <v>360</v>
      </c>
      <c r="B24" s="46"/>
      <c r="C24" s="46"/>
      <c r="D24" s="46"/>
      <c r="E24" s="46"/>
      <c r="F24" s="46"/>
      <c r="G24" s="46"/>
      <c r="H24" s="46"/>
      <c r="I24" s="46"/>
    </row>
    <row r="26" spans="1:17" x14ac:dyDescent="0.2">
      <c r="A26" s="66" t="s">
        <v>285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</row>
    <row r="27" spans="1:17" x14ac:dyDescent="0.2">
      <c r="A27" s="282" t="s">
        <v>21</v>
      </c>
      <c r="B27" s="257" t="s">
        <v>224</v>
      </c>
      <c r="C27" s="277" t="s">
        <v>289</v>
      </c>
      <c r="D27" s="285" t="s">
        <v>22</v>
      </c>
      <c r="F27" s="246" t="s">
        <v>23</v>
      </c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7" ht="17.25" customHeight="1" x14ac:dyDescent="0.2">
      <c r="A28" s="283"/>
      <c r="B28" s="258"/>
      <c r="C28" s="281"/>
      <c r="D28" s="291"/>
      <c r="F28" s="260" t="s">
        <v>25</v>
      </c>
      <c r="G28" s="125"/>
      <c r="H28" s="260" t="s">
        <v>26</v>
      </c>
      <c r="I28" s="125"/>
      <c r="J28" s="260" t="s">
        <v>27</v>
      </c>
      <c r="K28" s="125"/>
      <c r="L28" s="260" t="s">
        <v>28</v>
      </c>
      <c r="M28" s="125"/>
      <c r="N28" s="260" t="s">
        <v>29</v>
      </c>
      <c r="O28" s="125"/>
      <c r="P28" s="279" t="s">
        <v>362</v>
      </c>
      <c r="Q28" s="124"/>
    </row>
    <row r="29" spans="1:17" ht="20.25" customHeight="1" x14ac:dyDescent="0.2">
      <c r="A29" s="284"/>
      <c r="B29" s="259"/>
      <c r="C29" s="278"/>
      <c r="D29" s="286"/>
      <c r="E29" s="37" t="s">
        <v>31</v>
      </c>
      <c r="F29" s="262"/>
      <c r="G29" s="123" t="s">
        <v>24</v>
      </c>
      <c r="H29" s="262"/>
      <c r="I29" s="123" t="s">
        <v>24</v>
      </c>
      <c r="J29" s="262"/>
      <c r="K29" s="123" t="s">
        <v>24</v>
      </c>
      <c r="L29" s="262"/>
      <c r="M29" s="123" t="s">
        <v>24</v>
      </c>
      <c r="N29" s="262"/>
      <c r="O29" s="123" t="s">
        <v>24</v>
      </c>
      <c r="P29" s="280"/>
      <c r="Q29" s="123" t="s">
        <v>24</v>
      </c>
    </row>
    <row r="30" spans="1:17" x14ac:dyDescent="0.2">
      <c r="A30" s="38" t="s">
        <v>32</v>
      </c>
      <c r="B30" s="37" t="s">
        <v>33</v>
      </c>
      <c r="C30" s="69">
        <v>1</v>
      </c>
      <c r="D30" s="79">
        <v>2</v>
      </c>
      <c r="E30" s="69">
        <v>3</v>
      </c>
      <c r="F30" s="79">
        <v>4</v>
      </c>
      <c r="G30" s="69">
        <v>5</v>
      </c>
      <c r="H30" s="79">
        <v>6</v>
      </c>
      <c r="I30" s="69">
        <v>7</v>
      </c>
      <c r="J30" s="79">
        <v>8</v>
      </c>
      <c r="K30" s="69">
        <v>9</v>
      </c>
      <c r="L30" s="79">
        <v>10</v>
      </c>
      <c r="M30" s="69">
        <v>11</v>
      </c>
      <c r="N30" s="79">
        <v>12</v>
      </c>
      <c r="O30" s="69">
        <v>13</v>
      </c>
      <c r="P30" s="79">
        <v>14</v>
      </c>
      <c r="Q30" s="126">
        <v>15</v>
      </c>
    </row>
    <row r="31" spans="1:17" ht="24.75" customHeight="1" x14ac:dyDescent="0.2">
      <c r="A31" s="77" t="s">
        <v>368</v>
      </c>
      <c r="B31" s="37">
        <v>1</v>
      </c>
      <c r="C31" s="142">
        <f t="shared" ref="C31:Q31" si="2">SUM(C32:C36)</f>
        <v>78</v>
      </c>
      <c r="D31" s="142">
        <f>SUM(F31+H31+J31+L31+N31+P31)</f>
        <v>41333</v>
      </c>
      <c r="E31" s="142">
        <f t="shared" si="2"/>
        <v>26933</v>
      </c>
      <c r="F31" s="142">
        <f>SUM(F32:F36)</f>
        <v>10230</v>
      </c>
      <c r="G31" s="142">
        <f t="shared" si="2"/>
        <v>7540</v>
      </c>
      <c r="H31" s="142">
        <f t="shared" si="2"/>
        <v>5236</v>
      </c>
      <c r="I31" s="142">
        <f t="shared" si="2"/>
        <v>3500</v>
      </c>
      <c r="J31" s="142">
        <f t="shared" si="2"/>
        <v>7458</v>
      </c>
      <c r="K31" s="142">
        <f t="shared" si="2"/>
        <v>5263</v>
      </c>
      <c r="L31" s="142">
        <f t="shared" si="2"/>
        <v>10632</v>
      </c>
      <c r="M31" s="142">
        <f t="shared" si="2"/>
        <v>5480</v>
      </c>
      <c r="N31" s="142">
        <f t="shared" si="2"/>
        <v>6652</v>
      </c>
      <c r="O31" s="142">
        <f t="shared" si="2"/>
        <v>4500</v>
      </c>
      <c r="P31" s="145">
        <f t="shared" si="2"/>
        <v>1125</v>
      </c>
      <c r="Q31" s="145">
        <f t="shared" si="2"/>
        <v>650</v>
      </c>
    </row>
    <row r="32" spans="1:17" ht="16.5" customHeight="1" x14ac:dyDescent="0.2">
      <c r="A32" s="53" t="s">
        <v>293</v>
      </c>
      <c r="B32" s="37">
        <v>2</v>
      </c>
      <c r="C32" s="37"/>
      <c r="D32" s="37"/>
      <c r="E32" s="37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3"/>
      <c r="Q32" s="123"/>
    </row>
    <row r="33" spans="1:17" ht="16.5" customHeight="1" x14ac:dyDescent="0.2">
      <c r="A33" s="53" t="s">
        <v>294</v>
      </c>
      <c r="B33" s="37">
        <v>3</v>
      </c>
      <c r="C33" s="37"/>
      <c r="D33" s="37"/>
      <c r="E33" s="37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3"/>
      <c r="Q33" s="123"/>
    </row>
    <row r="34" spans="1:17" ht="16.5" customHeight="1" x14ac:dyDescent="0.2">
      <c r="A34" s="53" t="s">
        <v>295</v>
      </c>
      <c r="B34" s="37">
        <v>4</v>
      </c>
      <c r="C34" s="37"/>
      <c r="D34" s="37"/>
      <c r="E34" s="37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3"/>
      <c r="Q34" s="123"/>
    </row>
    <row r="35" spans="1:17" ht="16.5" customHeight="1" x14ac:dyDescent="0.2">
      <c r="A35" s="53" t="s">
        <v>296</v>
      </c>
      <c r="B35" s="37">
        <v>5</v>
      </c>
      <c r="C35" s="37"/>
      <c r="D35" s="37"/>
      <c r="E35" s="37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3"/>
      <c r="Q35" s="123"/>
    </row>
    <row r="36" spans="1:17" ht="16.5" customHeight="1" x14ac:dyDescent="0.2">
      <c r="A36" s="53" t="s">
        <v>297</v>
      </c>
      <c r="B36" s="37">
        <v>6</v>
      </c>
      <c r="C36" s="135">
        <v>78</v>
      </c>
      <c r="D36" s="135">
        <f>SUM(F36+H36+J36+L36+N36+P36)</f>
        <v>41333</v>
      </c>
      <c r="E36" s="30">
        <f>SUM(G36+I36+K36+M36+O36+Q36)</f>
        <v>26933</v>
      </c>
      <c r="F36" s="122">
        <v>10230</v>
      </c>
      <c r="G36" s="122">
        <v>7540</v>
      </c>
      <c r="H36" s="122">
        <v>5236</v>
      </c>
      <c r="I36" s="122">
        <v>3500</v>
      </c>
      <c r="J36" s="122">
        <v>7458</v>
      </c>
      <c r="K36" s="122">
        <v>5263</v>
      </c>
      <c r="L36" s="122">
        <v>10632</v>
      </c>
      <c r="M36" s="122">
        <v>5480</v>
      </c>
      <c r="N36" s="122">
        <v>6652</v>
      </c>
      <c r="O36" s="122">
        <v>4500</v>
      </c>
      <c r="P36" s="123">
        <v>1125</v>
      </c>
      <c r="Q36" s="123">
        <v>650</v>
      </c>
    </row>
    <row r="37" spans="1:17" x14ac:dyDescent="0.2">
      <c r="A37" s="92" t="s">
        <v>369</v>
      </c>
    </row>
  </sheetData>
  <mergeCells count="29"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B27:B29"/>
    <mergeCell ref="C27:C29"/>
    <mergeCell ref="A27:A29"/>
    <mergeCell ref="A15:A16"/>
    <mergeCell ref="C15:C16"/>
    <mergeCell ref="B15:B16"/>
  </mergeCells>
  <pageMargins left="1.2" right="0.7" top="1.75" bottom="1" header="0.3" footer="0.55000000000000004"/>
  <pageSetup scale="6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zoomScale="98" zoomScaleSheetLayoutView="98" workbookViewId="0">
      <selection activeCell="F16" sqref="F16"/>
    </sheetView>
  </sheetViews>
  <sheetFormatPr defaultColWidth="8.85546875" defaultRowHeight="12.75" x14ac:dyDescent="0.2"/>
  <cols>
    <col min="1" max="1" width="23.140625" style="32" customWidth="1"/>
    <col min="2" max="2" width="5.85546875" style="32" customWidth="1"/>
    <col min="3" max="14" width="10.85546875" style="32" customWidth="1"/>
    <col min="15" max="19" width="6.7109375" style="32" customWidth="1"/>
    <col min="20" max="16384" width="8.85546875" style="32"/>
  </cols>
  <sheetData>
    <row r="1" spans="1:19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s="35" customFormat="1" ht="20.25" customHeight="1" x14ac:dyDescent="0.25">
      <c r="A2" s="33" t="s">
        <v>282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25" customHeight="1" x14ac:dyDescent="0.2">
      <c r="A3" s="282" t="s">
        <v>281</v>
      </c>
      <c r="B3" s="257" t="s">
        <v>224</v>
      </c>
      <c r="C3" s="260" t="s">
        <v>22</v>
      </c>
      <c r="D3" s="36"/>
      <c r="E3" s="246" t="s">
        <v>214</v>
      </c>
      <c r="F3" s="246"/>
      <c r="G3" s="246"/>
      <c r="H3" s="246"/>
      <c r="I3" s="246"/>
      <c r="J3" s="246"/>
      <c r="K3" s="246"/>
      <c r="L3" s="246"/>
      <c r="M3" s="246"/>
      <c r="N3" s="246"/>
    </row>
    <row r="4" spans="1:19" s="35" customFormat="1" ht="12.75" customHeight="1" x14ac:dyDescent="0.25">
      <c r="A4" s="283"/>
      <c r="B4" s="258"/>
      <c r="C4" s="261"/>
      <c r="D4" s="246" t="s">
        <v>24</v>
      </c>
      <c r="E4" s="245" t="s">
        <v>215</v>
      </c>
      <c r="F4" s="85"/>
      <c r="G4" s="245" t="s">
        <v>216</v>
      </c>
      <c r="H4" s="85"/>
      <c r="I4" s="245" t="s">
        <v>217</v>
      </c>
      <c r="J4" s="85"/>
      <c r="K4" s="245" t="s">
        <v>218</v>
      </c>
      <c r="L4" s="85"/>
      <c r="M4" s="245" t="s">
        <v>219</v>
      </c>
      <c r="N4" s="85"/>
    </row>
    <row r="5" spans="1:19" s="35" customFormat="1" ht="15.75" customHeight="1" x14ac:dyDescent="0.25">
      <c r="A5" s="284"/>
      <c r="B5" s="259"/>
      <c r="C5" s="262"/>
      <c r="D5" s="246"/>
      <c r="E5" s="246"/>
      <c r="F5" s="86" t="s">
        <v>292</v>
      </c>
      <c r="G5" s="246"/>
      <c r="H5" s="86" t="s">
        <v>292</v>
      </c>
      <c r="I5" s="246"/>
      <c r="J5" s="86" t="s">
        <v>292</v>
      </c>
      <c r="K5" s="246"/>
      <c r="L5" s="86" t="s">
        <v>292</v>
      </c>
      <c r="M5" s="246"/>
      <c r="N5" s="86" t="s">
        <v>292</v>
      </c>
    </row>
    <row r="6" spans="1:19" ht="18" customHeight="1" x14ac:dyDescent="0.2">
      <c r="A6" s="37" t="s">
        <v>32</v>
      </c>
      <c r="B6" s="37" t="s">
        <v>33</v>
      </c>
      <c r="C6" s="37">
        <v>1</v>
      </c>
      <c r="D6" s="37">
        <v>2</v>
      </c>
      <c r="E6" s="83">
        <v>3</v>
      </c>
      <c r="F6" s="83">
        <v>4</v>
      </c>
      <c r="G6" s="83">
        <v>5</v>
      </c>
      <c r="H6" s="83">
        <v>6</v>
      </c>
      <c r="I6" s="83">
        <v>7</v>
      </c>
      <c r="J6" s="83">
        <v>8</v>
      </c>
      <c r="K6" s="83">
        <v>9</v>
      </c>
      <c r="L6" s="83">
        <v>10</v>
      </c>
      <c r="M6" s="83">
        <v>11</v>
      </c>
      <c r="N6" s="86">
        <v>12</v>
      </c>
    </row>
    <row r="7" spans="1:19" ht="32.25" customHeight="1" x14ac:dyDescent="0.2">
      <c r="A7" s="39" t="s">
        <v>371</v>
      </c>
      <c r="B7" s="37">
        <v>1</v>
      </c>
      <c r="C7" s="161">
        <f t="shared" ref="C7:N7" si="0">SUM(C8:C20)</f>
        <v>6191</v>
      </c>
      <c r="D7" s="161">
        <f t="shared" si="0"/>
        <v>3490</v>
      </c>
      <c r="E7" s="161">
        <f t="shared" si="0"/>
        <v>1052</v>
      </c>
      <c r="F7" s="161">
        <f t="shared" si="0"/>
        <v>523</v>
      </c>
      <c r="G7" s="161">
        <f t="shared" si="0"/>
        <v>1387</v>
      </c>
      <c r="H7" s="161">
        <f t="shared" si="0"/>
        <v>727</v>
      </c>
      <c r="I7" s="161">
        <f t="shared" si="0"/>
        <v>1968</v>
      </c>
      <c r="J7" s="161">
        <f t="shared" si="0"/>
        <v>1340</v>
      </c>
      <c r="K7" s="161">
        <f t="shared" si="0"/>
        <v>1366</v>
      </c>
      <c r="L7" s="161">
        <f t="shared" si="0"/>
        <v>633</v>
      </c>
      <c r="M7" s="161">
        <f t="shared" si="0"/>
        <v>418</v>
      </c>
      <c r="N7" s="161">
        <f t="shared" si="0"/>
        <v>267</v>
      </c>
    </row>
    <row r="8" spans="1:19" ht="19.5" customHeight="1" x14ac:dyDescent="0.2">
      <c r="A8" s="41" t="s">
        <v>225</v>
      </c>
      <c r="B8" s="37">
        <v>2</v>
      </c>
      <c r="C8" s="184">
        <f t="shared" ref="C8:D11" si="1">SUM(E8+G8+I8+K8+M8)</f>
        <v>346</v>
      </c>
      <c r="D8" s="184">
        <f t="shared" si="1"/>
        <v>250</v>
      </c>
      <c r="E8" s="184">
        <v>183</v>
      </c>
      <c r="F8" s="184">
        <v>123</v>
      </c>
      <c r="G8" s="184">
        <v>91</v>
      </c>
      <c r="H8" s="184">
        <v>61</v>
      </c>
      <c r="I8" s="184">
        <v>56</v>
      </c>
      <c r="J8" s="184">
        <v>51</v>
      </c>
      <c r="K8" s="184">
        <v>16</v>
      </c>
      <c r="L8" s="184">
        <v>15</v>
      </c>
      <c r="M8" s="183"/>
      <c r="N8" s="183"/>
    </row>
    <row r="9" spans="1:19" ht="19.5" customHeight="1" x14ac:dyDescent="0.2">
      <c r="A9" s="42" t="s">
        <v>235</v>
      </c>
      <c r="B9" s="37">
        <v>3</v>
      </c>
      <c r="C9" s="184">
        <f t="shared" si="1"/>
        <v>1231</v>
      </c>
      <c r="D9" s="184">
        <f t="shared" si="1"/>
        <v>730</v>
      </c>
      <c r="E9" s="184">
        <v>205</v>
      </c>
      <c r="F9" s="184">
        <v>109</v>
      </c>
      <c r="G9" s="184">
        <v>309</v>
      </c>
      <c r="H9" s="184">
        <v>164</v>
      </c>
      <c r="I9" s="184">
        <v>374</v>
      </c>
      <c r="J9" s="184">
        <v>219</v>
      </c>
      <c r="K9" s="184">
        <v>251</v>
      </c>
      <c r="L9" s="184">
        <v>183</v>
      </c>
      <c r="M9" s="183">
        <v>92</v>
      </c>
      <c r="N9" s="183">
        <v>55</v>
      </c>
      <c r="S9" s="90"/>
    </row>
    <row r="10" spans="1:19" ht="19.5" customHeight="1" x14ac:dyDescent="0.2">
      <c r="A10" s="42" t="s">
        <v>201</v>
      </c>
      <c r="B10" s="37">
        <v>4</v>
      </c>
      <c r="C10" s="184">
        <f t="shared" si="1"/>
        <v>1325</v>
      </c>
      <c r="D10" s="184">
        <f t="shared" si="1"/>
        <v>750</v>
      </c>
      <c r="E10" s="184">
        <v>243</v>
      </c>
      <c r="F10" s="184">
        <v>111</v>
      </c>
      <c r="G10" s="184">
        <v>339</v>
      </c>
      <c r="H10" s="184">
        <v>161</v>
      </c>
      <c r="I10" s="184">
        <v>402</v>
      </c>
      <c r="J10" s="184">
        <v>259</v>
      </c>
      <c r="K10" s="184">
        <v>209</v>
      </c>
      <c r="L10" s="184">
        <v>134</v>
      </c>
      <c r="M10" s="183">
        <v>132</v>
      </c>
      <c r="N10" s="183">
        <v>85</v>
      </c>
    </row>
    <row r="11" spans="1:19" ht="19.5" customHeight="1" x14ac:dyDescent="0.2">
      <c r="A11" s="41" t="s">
        <v>202</v>
      </c>
      <c r="B11" s="37">
        <v>5</v>
      </c>
      <c r="C11" s="184">
        <f t="shared" si="1"/>
        <v>2930</v>
      </c>
      <c r="D11" s="184">
        <f t="shared" si="1"/>
        <v>1500</v>
      </c>
      <c r="E11" s="184">
        <v>386</v>
      </c>
      <c r="F11" s="184">
        <v>163</v>
      </c>
      <c r="G11" s="184">
        <v>548</v>
      </c>
      <c r="H11" s="184">
        <v>271</v>
      </c>
      <c r="I11" s="184">
        <v>1009</v>
      </c>
      <c r="J11" s="184">
        <v>722</v>
      </c>
      <c r="K11" s="184">
        <v>827</v>
      </c>
      <c r="L11" s="184">
        <v>244</v>
      </c>
      <c r="M11" s="183">
        <v>160</v>
      </c>
      <c r="N11" s="183">
        <v>100</v>
      </c>
    </row>
    <row r="12" spans="1:19" ht="19.5" customHeight="1" x14ac:dyDescent="0.2">
      <c r="A12" s="41" t="s">
        <v>226</v>
      </c>
      <c r="B12" s="37">
        <v>6</v>
      </c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3"/>
      <c r="N12" s="183"/>
    </row>
    <row r="13" spans="1:19" ht="19.5" customHeight="1" x14ac:dyDescent="0.2">
      <c r="A13" s="41" t="s">
        <v>227</v>
      </c>
      <c r="B13" s="37">
        <v>7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3"/>
      <c r="N13" s="183"/>
    </row>
    <row r="14" spans="1:19" ht="19.5" customHeight="1" x14ac:dyDescent="0.2">
      <c r="A14" s="41" t="s">
        <v>228</v>
      </c>
      <c r="B14" s="37">
        <v>8</v>
      </c>
      <c r="C14" s="184">
        <f>SUM(E14+G14+I14+K14+M14)</f>
        <v>210</v>
      </c>
      <c r="D14" s="184">
        <f>SUM(F14+H14+J14+L14+N14)</f>
        <v>140</v>
      </c>
      <c r="E14" s="184">
        <v>20</v>
      </c>
      <c r="F14" s="184">
        <v>8</v>
      </c>
      <c r="G14" s="184">
        <v>49</v>
      </c>
      <c r="H14" s="184">
        <v>30</v>
      </c>
      <c r="I14" s="184">
        <v>78</v>
      </c>
      <c r="J14" s="184">
        <v>51</v>
      </c>
      <c r="K14" s="184">
        <v>39</v>
      </c>
      <c r="L14" s="184">
        <v>34</v>
      </c>
      <c r="M14" s="183">
        <v>24</v>
      </c>
      <c r="N14" s="183">
        <v>17</v>
      </c>
    </row>
    <row r="15" spans="1:19" ht="19.5" customHeight="1" x14ac:dyDescent="0.2">
      <c r="A15" s="41" t="s">
        <v>229</v>
      </c>
      <c r="B15" s="37">
        <v>9</v>
      </c>
      <c r="C15" s="184">
        <f>SUM(E15+G15+I15+K15+M15)</f>
        <v>149</v>
      </c>
      <c r="D15" s="184">
        <f>SUM(F15+H15+J15+L15+N15)</f>
        <v>120</v>
      </c>
      <c r="E15" s="184">
        <v>15</v>
      </c>
      <c r="F15" s="184">
        <v>9</v>
      </c>
      <c r="G15" s="184">
        <v>51</v>
      </c>
      <c r="H15" s="184">
        <v>40</v>
      </c>
      <c r="I15" s="184">
        <v>49</v>
      </c>
      <c r="J15" s="184">
        <v>38</v>
      </c>
      <c r="K15" s="184">
        <v>24</v>
      </c>
      <c r="L15" s="184">
        <v>23</v>
      </c>
      <c r="M15" s="183">
        <v>10</v>
      </c>
      <c r="N15" s="183">
        <v>10</v>
      </c>
    </row>
    <row r="16" spans="1:19" ht="19.5" customHeight="1" x14ac:dyDescent="0.2">
      <c r="A16" s="41" t="s">
        <v>230</v>
      </c>
      <c r="B16" s="37">
        <v>10</v>
      </c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3"/>
      <c r="N16" s="183"/>
    </row>
    <row r="17" spans="1:14" ht="19.5" customHeight="1" x14ac:dyDescent="0.2">
      <c r="A17" s="41" t="s">
        <v>231</v>
      </c>
      <c r="B17" s="37">
        <v>11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3"/>
      <c r="N17" s="183"/>
    </row>
    <row r="18" spans="1:14" ht="19.5" customHeight="1" x14ac:dyDescent="0.2">
      <c r="A18" s="41" t="s">
        <v>232</v>
      </c>
      <c r="B18" s="37">
        <v>12</v>
      </c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3"/>
      <c r="N18" s="183"/>
    </row>
    <row r="19" spans="1:14" ht="19.5" customHeight="1" x14ac:dyDescent="0.2">
      <c r="A19" s="41" t="s">
        <v>233</v>
      </c>
      <c r="B19" s="37">
        <v>13</v>
      </c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3"/>
      <c r="N19" s="183"/>
    </row>
    <row r="20" spans="1:14" ht="19.5" customHeight="1" x14ac:dyDescent="0.2">
      <c r="A20" s="41" t="s">
        <v>234</v>
      </c>
      <c r="B20" s="37">
        <v>14</v>
      </c>
      <c r="C20" s="184"/>
      <c r="D20" s="184"/>
      <c r="E20" s="184"/>
      <c r="F20" s="187"/>
      <c r="G20" s="187"/>
      <c r="H20" s="187"/>
      <c r="I20" s="187"/>
      <c r="J20" s="187"/>
      <c r="K20" s="187"/>
      <c r="L20" s="187"/>
      <c r="M20" s="187"/>
      <c r="N20" s="187"/>
    </row>
    <row r="21" spans="1:14" ht="31.5" customHeight="1" x14ac:dyDescent="0.2">
      <c r="A21" s="92" t="s">
        <v>370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6"/>
    </row>
    <row r="22" spans="1:14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95866141699999996" right="0" top="1.2480314960000001" bottom="0.74803149606299202" header="0.31496062992126" footer="0.31496062992126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zoomScaleSheetLayoutView="100" workbookViewId="0">
      <selection activeCell="C8" sqref="C8"/>
    </sheetView>
  </sheetViews>
  <sheetFormatPr defaultColWidth="8.85546875" defaultRowHeight="12.75" x14ac:dyDescent="0.2"/>
  <cols>
    <col min="1" max="1" width="28.28515625" style="32" customWidth="1"/>
    <col min="2" max="2" width="3.85546875" style="32" bestFit="1" customWidth="1"/>
    <col min="3" max="19" width="6.28515625" style="32" customWidth="1"/>
    <col min="20" max="16384" width="8.85546875" style="32"/>
  </cols>
  <sheetData>
    <row r="1" spans="1:19" x14ac:dyDescent="0.2">
      <c r="A1" s="46" t="s">
        <v>283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9" s="90" customFormat="1" x14ac:dyDescent="0.2">
      <c r="A2" s="46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ht="19.5" customHeight="1" x14ac:dyDescent="0.2">
      <c r="A3" s="295" t="s">
        <v>21</v>
      </c>
      <c r="B3" s="257" t="s">
        <v>224</v>
      </c>
      <c r="C3" s="260" t="s">
        <v>22</v>
      </c>
      <c r="D3" s="245" t="s">
        <v>23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5"/>
    </row>
    <row r="4" spans="1:19" ht="19.5" customHeight="1" x14ac:dyDescent="0.2">
      <c r="A4" s="296"/>
      <c r="B4" s="258"/>
      <c r="C4" s="261"/>
      <c r="D4" s="108" t="s">
        <v>310</v>
      </c>
      <c r="E4" s="109">
        <v>5</v>
      </c>
      <c r="F4" s="110" t="s">
        <v>311</v>
      </c>
      <c r="G4" s="110" t="s">
        <v>312</v>
      </c>
      <c r="H4" s="111" t="s">
        <v>313</v>
      </c>
      <c r="I4" s="106" t="s">
        <v>314</v>
      </c>
      <c r="J4" s="109" t="s">
        <v>315</v>
      </c>
      <c r="K4" s="106" t="s">
        <v>226</v>
      </c>
      <c r="L4" s="106" t="s">
        <v>227</v>
      </c>
      <c r="M4" s="106" t="s">
        <v>228</v>
      </c>
      <c r="N4" s="106" t="s">
        <v>229</v>
      </c>
      <c r="O4" s="106" t="s">
        <v>230</v>
      </c>
      <c r="P4" s="106" t="s">
        <v>231</v>
      </c>
      <c r="Q4" s="106" t="s">
        <v>232</v>
      </c>
      <c r="R4" s="106" t="s">
        <v>233</v>
      </c>
      <c r="S4" s="127" t="s">
        <v>234</v>
      </c>
    </row>
    <row r="5" spans="1:19" x14ac:dyDescent="0.2">
      <c r="A5" s="123" t="s">
        <v>32</v>
      </c>
      <c r="B5" s="103" t="s">
        <v>33</v>
      </c>
      <c r="C5" s="103">
        <v>1</v>
      </c>
      <c r="D5" s="122">
        <v>2</v>
      </c>
      <c r="E5" s="122">
        <v>3</v>
      </c>
      <c r="F5" s="122">
        <v>4</v>
      </c>
      <c r="G5" s="122">
        <v>5</v>
      </c>
      <c r="H5" s="122">
        <v>6</v>
      </c>
      <c r="I5" s="122">
        <v>7</v>
      </c>
      <c r="J5" s="122">
        <v>8</v>
      </c>
      <c r="K5" s="122">
        <v>9</v>
      </c>
      <c r="L5" s="122">
        <v>10</v>
      </c>
      <c r="M5" s="122">
        <v>11</v>
      </c>
      <c r="N5" s="122">
        <v>12</v>
      </c>
      <c r="O5" s="122">
        <v>13</v>
      </c>
      <c r="P5" s="122">
        <v>14</v>
      </c>
      <c r="Q5" s="122">
        <v>15</v>
      </c>
      <c r="R5" s="122">
        <v>16</v>
      </c>
      <c r="S5" s="123">
        <v>17</v>
      </c>
    </row>
    <row r="6" spans="1:19" ht="27" customHeight="1" x14ac:dyDescent="0.2">
      <c r="A6" s="128" t="s">
        <v>372</v>
      </c>
      <c r="B6" s="103">
        <v>1</v>
      </c>
      <c r="C6" s="143">
        <f t="shared" ref="C6" si="0">SUM(D6:S6)</f>
        <v>6191</v>
      </c>
      <c r="D6" s="157">
        <f t="shared" ref="D6:S6" si="1">SUM(D7:D12)</f>
        <v>200</v>
      </c>
      <c r="E6" s="157">
        <f t="shared" si="1"/>
        <v>146</v>
      </c>
      <c r="F6" s="157">
        <f t="shared" si="1"/>
        <v>1241</v>
      </c>
      <c r="G6" s="157">
        <f t="shared" si="1"/>
        <v>800</v>
      </c>
      <c r="H6" s="157">
        <f t="shared" si="1"/>
        <v>525</v>
      </c>
      <c r="I6" s="158">
        <f t="shared" si="1"/>
        <v>1800</v>
      </c>
      <c r="J6" s="158">
        <f t="shared" si="1"/>
        <v>1130</v>
      </c>
      <c r="K6" s="158">
        <f t="shared" si="1"/>
        <v>0</v>
      </c>
      <c r="L6" s="158">
        <f t="shared" si="1"/>
        <v>0</v>
      </c>
      <c r="M6" s="158">
        <f t="shared" si="1"/>
        <v>200</v>
      </c>
      <c r="N6" s="158">
        <f t="shared" si="1"/>
        <v>149</v>
      </c>
      <c r="O6" s="158">
        <f t="shared" si="1"/>
        <v>0</v>
      </c>
      <c r="P6" s="159">
        <f t="shared" si="1"/>
        <v>0</v>
      </c>
      <c r="Q6" s="160">
        <f t="shared" si="1"/>
        <v>0</v>
      </c>
      <c r="R6" s="160">
        <f t="shared" si="1"/>
        <v>0</v>
      </c>
      <c r="S6" s="160">
        <f t="shared" si="1"/>
        <v>0</v>
      </c>
    </row>
    <row r="7" spans="1:19" ht="19.5" customHeight="1" x14ac:dyDescent="0.2">
      <c r="A7" s="52" t="s">
        <v>335</v>
      </c>
      <c r="B7" s="103">
        <v>2</v>
      </c>
      <c r="C7" s="182"/>
      <c r="D7" s="163"/>
      <c r="E7" s="163"/>
      <c r="F7" s="163"/>
      <c r="G7" s="163"/>
      <c r="H7" s="163"/>
      <c r="I7" s="164"/>
      <c r="J7" s="164"/>
      <c r="K7" s="164"/>
      <c r="L7" s="164"/>
      <c r="M7" s="164"/>
      <c r="N7" s="164"/>
      <c r="O7" s="164"/>
      <c r="P7" s="165"/>
      <c r="Q7" s="185"/>
      <c r="R7" s="185"/>
      <c r="S7" s="185"/>
    </row>
    <row r="8" spans="1:19" ht="19.5" customHeight="1" x14ac:dyDescent="0.2">
      <c r="A8" s="52" t="s">
        <v>336</v>
      </c>
      <c r="B8" s="103">
        <v>3</v>
      </c>
      <c r="C8" s="182">
        <v>5238</v>
      </c>
      <c r="D8" s="163">
        <v>150</v>
      </c>
      <c r="E8" s="163">
        <v>101</v>
      </c>
      <c r="F8" s="163">
        <v>1069</v>
      </c>
      <c r="G8" s="163">
        <v>652</v>
      </c>
      <c r="H8" s="163">
        <v>500</v>
      </c>
      <c r="I8" s="164">
        <v>1501</v>
      </c>
      <c r="J8" s="164">
        <v>1034</v>
      </c>
      <c r="K8" s="164"/>
      <c r="L8" s="164"/>
      <c r="M8" s="164">
        <v>129</v>
      </c>
      <c r="N8" s="164">
        <v>102</v>
      </c>
      <c r="O8" s="164"/>
      <c r="P8" s="165"/>
      <c r="Q8" s="185"/>
      <c r="R8" s="185"/>
      <c r="S8" s="185"/>
    </row>
    <row r="9" spans="1:19" ht="19.5" customHeight="1" x14ac:dyDescent="0.2">
      <c r="A9" s="52" t="s">
        <v>337</v>
      </c>
      <c r="B9" s="103">
        <v>4</v>
      </c>
      <c r="C9" s="182">
        <v>615</v>
      </c>
      <c r="D9" s="163">
        <v>27</v>
      </c>
      <c r="E9" s="163">
        <v>25</v>
      </c>
      <c r="F9" s="163">
        <v>87</v>
      </c>
      <c r="G9" s="163">
        <v>66</v>
      </c>
      <c r="H9" s="166">
        <v>25</v>
      </c>
      <c r="I9" s="167">
        <v>215</v>
      </c>
      <c r="J9" s="168">
        <v>90</v>
      </c>
      <c r="K9" s="164"/>
      <c r="L9" s="164"/>
      <c r="M9" s="164">
        <v>61</v>
      </c>
      <c r="N9" s="164">
        <v>19</v>
      </c>
      <c r="O9" s="164"/>
      <c r="P9" s="165"/>
      <c r="Q9" s="185"/>
      <c r="R9" s="185"/>
      <c r="S9" s="185"/>
    </row>
    <row r="10" spans="1:19" ht="19.5" customHeight="1" x14ac:dyDescent="0.25">
      <c r="A10" s="52" t="s">
        <v>338</v>
      </c>
      <c r="B10" s="103">
        <v>5</v>
      </c>
      <c r="C10" s="182">
        <v>253</v>
      </c>
      <c r="D10" s="163">
        <v>23</v>
      </c>
      <c r="E10" s="163">
        <v>20</v>
      </c>
      <c r="F10" s="163">
        <v>54</v>
      </c>
      <c r="G10" s="166">
        <v>40</v>
      </c>
      <c r="H10" s="166"/>
      <c r="I10" s="162">
        <v>84</v>
      </c>
      <c r="J10" s="186">
        <v>6</v>
      </c>
      <c r="K10" s="186"/>
      <c r="L10" s="186"/>
      <c r="M10" s="186">
        <v>6</v>
      </c>
      <c r="N10" s="186">
        <v>20</v>
      </c>
      <c r="O10" s="186"/>
      <c r="P10" s="186"/>
      <c r="Q10" s="186"/>
      <c r="R10" s="186"/>
      <c r="S10" s="186"/>
    </row>
    <row r="11" spans="1:19" ht="19.5" customHeight="1" x14ac:dyDescent="0.2">
      <c r="A11" s="52" t="s">
        <v>339</v>
      </c>
      <c r="B11" s="103">
        <v>6</v>
      </c>
      <c r="C11" s="182">
        <v>58</v>
      </c>
      <c r="D11" s="163"/>
      <c r="E11" s="163"/>
      <c r="F11" s="163">
        <v>19</v>
      </c>
      <c r="G11" s="166">
        <v>27</v>
      </c>
      <c r="H11" s="166"/>
      <c r="I11" s="162"/>
      <c r="J11" s="162"/>
      <c r="K11" s="162"/>
      <c r="L11" s="162"/>
      <c r="M11" s="162">
        <v>4</v>
      </c>
      <c r="N11" s="162">
        <v>8</v>
      </c>
      <c r="O11" s="162"/>
      <c r="P11" s="162"/>
      <c r="Q11" s="185"/>
      <c r="R11" s="185"/>
      <c r="S11" s="185"/>
    </row>
    <row r="12" spans="1:19" ht="19.5" customHeight="1" x14ac:dyDescent="0.2">
      <c r="A12" s="52" t="s">
        <v>334</v>
      </c>
      <c r="B12" s="103">
        <v>7</v>
      </c>
      <c r="C12" s="182">
        <v>27</v>
      </c>
      <c r="D12" s="163"/>
      <c r="E12" s="163"/>
      <c r="F12" s="163">
        <v>12</v>
      </c>
      <c r="G12" s="163">
        <v>15</v>
      </c>
      <c r="H12" s="163"/>
      <c r="I12" s="164"/>
      <c r="J12" s="164"/>
      <c r="K12" s="164"/>
      <c r="L12" s="164"/>
      <c r="M12" s="164"/>
      <c r="N12" s="164"/>
      <c r="O12" s="164"/>
      <c r="P12" s="165"/>
      <c r="Q12" s="185"/>
      <c r="R12" s="185"/>
      <c r="S12" s="185"/>
    </row>
    <row r="13" spans="1:19" ht="25.5" customHeight="1" x14ac:dyDescent="0.2">
      <c r="A13" s="129" t="s">
        <v>375</v>
      </c>
      <c r="B13" s="103">
        <v>8</v>
      </c>
      <c r="C13" s="143">
        <f>SUM(C14:C19)</f>
        <v>3500</v>
      </c>
      <c r="D13" s="157">
        <f>SUM(D14:D19)</f>
        <v>100</v>
      </c>
      <c r="E13" s="157">
        <f>SUM(E14:E19)</f>
        <v>73</v>
      </c>
      <c r="F13" s="143">
        <f t="shared" ref="F13:S13" si="2">SUM(F14:F19)</f>
        <v>730</v>
      </c>
      <c r="G13" s="157">
        <f t="shared" si="2"/>
        <v>503</v>
      </c>
      <c r="H13" s="157">
        <f t="shared" si="2"/>
        <v>300</v>
      </c>
      <c r="I13" s="143">
        <f t="shared" si="2"/>
        <v>1094</v>
      </c>
      <c r="J13" s="157">
        <f t="shared" si="2"/>
        <v>430</v>
      </c>
      <c r="K13" s="157">
        <f t="shared" si="2"/>
        <v>0</v>
      </c>
      <c r="L13" s="143">
        <f t="shared" si="2"/>
        <v>0</v>
      </c>
      <c r="M13" s="157">
        <f t="shared" si="2"/>
        <v>150</v>
      </c>
      <c r="N13" s="157">
        <f t="shared" si="2"/>
        <v>120</v>
      </c>
      <c r="O13" s="143">
        <f t="shared" si="2"/>
        <v>0</v>
      </c>
      <c r="P13" s="157">
        <f t="shared" si="2"/>
        <v>0</v>
      </c>
      <c r="Q13" s="157">
        <f t="shared" si="2"/>
        <v>0</v>
      </c>
      <c r="R13" s="143">
        <f t="shared" si="2"/>
        <v>0</v>
      </c>
      <c r="S13" s="157">
        <f t="shared" si="2"/>
        <v>0</v>
      </c>
    </row>
    <row r="14" spans="1:19" ht="19.5" customHeight="1" x14ac:dyDescent="0.2">
      <c r="A14" s="118" t="s">
        <v>335</v>
      </c>
      <c r="B14" s="103">
        <v>9</v>
      </c>
      <c r="C14" s="182"/>
      <c r="D14" s="163"/>
      <c r="E14" s="163"/>
      <c r="F14" s="163"/>
      <c r="G14" s="163"/>
      <c r="H14" s="163"/>
      <c r="I14" s="164"/>
      <c r="J14" s="164"/>
      <c r="K14" s="164"/>
      <c r="L14" s="164"/>
      <c r="M14" s="164"/>
      <c r="N14" s="164"/>
      <c r="O14" s="164"/>
      <c r="P14" s="165"/>
      <c r="Q14" s="185"/>
      <c r="R14" s="185"/>
      <c r="S14" s="185"/>
    </row>
    <row r="15" spans="1:19" ht="19.5" customHeight="1" x14ac:dyDescent="0.2">
      <c r="A15" s="118" t="s">
        <v>336</v>
      </c>
      <c r="B15" s="103">
        <v>10</v>
      </c>
      <c r="C15" s="182">
        <v>2933</v>
      </c>
      <c r="D15" s="163">
        <v>93</v>
      </c>
      <c r="E15" s="163">
        <v>54</v>
      </c>
      <c r="F15" s="163">
        <v>621</v>
      </c>
      <c r="G15" s="163">
        <v>417</v>
      </c>
      <c r="H15" s="163">
        <v>283</v>
      </c>
      <c r="I15" s="164">
        <v>912</v>
      </c>
      <c r="J15" s="164">
        <v>378</v>
      </c>
      <c r="K15" s="164"/>
      <c r="L15" s="164"/>
      <c r="M15" s="164">
        <v>93</v>
      </c>
      <c r="N15" s="164">
        <v>82</v>
      </c>
      <c r="O15" s="164"/>
      <c r="P15" s="165"/>
      <c r="Q15" s="185"/>
      <c r="R15" s="185"/>
      <c r="S15" s="185"/>
    </row>
    <row r="16" spans="1:19" ht="19.5" customHeight="1" x14ac:dyDescent="0.2">
      <c r="A16" s="118" t="s">
        <v>337</v>
      </c>
      <c r="B16" s="103">
        <v>11</v>
      </c>
      <c r="C16" s="182">
        <v>364</v>
      </c>
      <c r="D16" s="163">
        <v>5</v>
      </c>
      <c r="E16" s="163">
        <v>11</v>
      </c>
      <c r="F16" s="163">
        <v>57</v>
      </c>
      <c r="G16" s="163">
        <v>39</v>
      </c>
      <c r="H16" s="166">
        <v>17</v>
      </c>
      <c r="I16" s="167">
        <v>123</v>
      </c>
      <c r="J16" s="168">
        <v>48</v>
      </c>
      <c r="K16" s="164"/>
      <c r="L16" s="164"/>
      <c r="M16" s="164">
        <v>49</v>
      </c>
      <c r="N16" s="164">
        <v>15</v>
      </c>
      <c r="O16" s="164"/>
      <c r="P16" s="165"/>
      <c r="Q16" s="185"/>
      <c r="R16" s="185"/>
      <c r="S16" s="185"/>
    </row>
    <row r="17" spans="1:19" ht="19.5" customHeight="1" x14ac:dyDescent="0.2">
      <c r="A17" s="118" t="s">
        <v>338</v>
      </c>
      <c r="B17" s="103">
        <v>12</v>
      </c>
      <c r="C17" s="182">
        <v>152</v>
      </c>
      <c r="D17" s="163">
        <v>2</v>
      </c>
      <c r="E17" s="163">
        <v>8</v>
      </c>
      <c r="F17" s="163">
        <v>34</v>
      </c>
      <c r="G17" s="163">
        <v>23</v>
      </c>
      <c r="H17" s="163"/>
      <c r="I17" s="164">
        <v>59</v>
      </c>
      <c r="J17" s="164">
        <v>4</v>
      </c>
      <c r="K17" s="164"/>
      <c r="L17" s="164"/>
      <c r="M17" s="164">
        <v>5</v>
      </c>
      <c r="N17" s="164">
        <v>17</v>
      </c>
      <c r="O17" s="164"/>
      <c r="P17" s="165"/>
      <c r="Q17" s="185"/>
      <c r="R17" s="185"/>
      <c r="S17" s="185"/>
    </row>
    <row r="18" spans="1:19" ht="19.5" customHeight="1" x14ac:dyDescent="0.2">
      <c r="A18" s="118" t="s">
        <v>339</v>
      </c>
      <c r="B18" s="103">
        <v>13</v>
      </c>
      <c r="C18" s="182">
        <v>35</v>
      </c>
      <c r="D18" s="163"/>
      <c r="E18" s="163"/>
      <c r="F18" s="163">
        <v>11</v>
      </c>
      <c r="G18" s="163">
        <v>15</v>
      </c>
      <c r="H18" s="163"/>
      <c r="I18" s="164"/>
      <c r="J18" s="164"/>
      <c r="K18" s="164"/>
      <c r="L18" s="164"/>
      <c r="M18" s="164">
        <v>3</v>
      </c>
      <c r="N18" s="164">
        <v>6</v>
      </c>
      <c r="O18" s="164"/>
      <c r="P18" s="165"/>
      <c r="Q18" s="185"/>
      <c r="R18" s="185"/>
      <c r="S18" s="185"/>
    </row>
    <row r="19" spans="1:19" ht="19.5" customHeight="1" x14ac:dyDescent="0.2">
      <c r="A19" s="118" t="s">
        <v>334</v>
      </c>
      <c r="B19" s="103">
        <v>14</v>
      </c>
      <c r="C19" s="182">
        <v>16</v>
      </c>
      <c r="D19" s="163"/>
      <c r="E19" s="163"/>
      <c r="F19" s="163">
        <v>7</v>
      </c>
      <c r="G19" s="163">
        <v>9</v>
      </c>
      <c r="H19" s="163"/>
      <c r="I19" s="164"/>
      <c r="J19" s="164"/>
      <c r="K19" s="164"/>
      <c r="L19" s="164"/>
      <c r="M19" s="164"/>
      <c r="N19" s="164"/>
      <c r="O19" s="164"/>
      <c r="P19" s="165"/>
      <c r="Q19" s="185"/>
      <c r="R19" s="185"/>
      <c r="S19" s="185"/>
    </row>
    <row r="20" spans="1:19" x14ac:dyDescent="0.2">
      <c r="A20" s="92" t="s">
        <v>373</v>
      </c>
      <c r="B20" s="80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81"/>
      <c r="O20" s="81"/>
      <c r="P20" s="48"/>
    </row>
    <row r="21" spans="1:19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</row>
    <row r="22" spans="1:19" x14ac:dyDescent="0.2">
      <c r="A22" s="82"/>
      <c r="B22" s="82"/>
      <c r="C22" s="82"/>
      <c r="D22" s="82"/>
      <c r="E22" s="82"/>
      <c r="F22" s="82"/>
      <c r="G22" s="82"/>
      <c r="H22" s="82"/>
      <c r="I22" s="82"/>
      <c r="J22" s="82"/>
    </row>
  </sheetData>
  <mergeCells count="4">
    <mergeCell ref="A3:A4"/>
    <mergeCell ref="B3:B4"/>
    <mergeCell ref="C3:C4"/>
    <mergeCell ref="D3:S3"/>
  </mergeCells>
  <printOptions horizontalCentered="1"/>
  <pageMargins left="0.70866141732283505" right="0.70866141732283505" top="1.4980314960000001" bottom="0.74803149606299202" header="0.31496062992126" footer="0.31496062992126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Windows User</cp:lastModifiedBy>
  <cp:lastPrinted>2020-01-08T04:03:00Z</cp:lastPrinted>
  <dcterms:created xsi:type="dcterms:W3CDTF">2018-08-30T01:46:54Z</dcterms:created>
  <dcterms:modified xsi:type="dcterms:W3CDTF">2020-12-30T13:02:06Z</dcterms:modified>
</cp:coreProperties>
</file>